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BDA450BF-D026-4664-9A2C-CF3E28D8FC19}" xr6:coauthVersionLast="43" xr6:coauthVersionMax="43" xr10:uidLastSave="{00000000-0000-0000-0000-000000000000}"/>
  <bookViews>
    <workbookView xWindow="3072" yWindow="3072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Judge1!$F$28</definedName>
    <definedName name="FirstComment" localSheetId="2">Judge2!$F$28</definedName>
    <definedName name="FirstComment" localSheetId="3">Judge3!$F$28</definedName>
    <definedName name="FirstComment" localSheetId="4">Judge4!$F$28</definedName>
    <definedName name="FirstComment" localSheetId="5">Judge5!$F$28</definedName>
    <definedName name="FirstComment" localSheetId="6">Printable!$F$28</definedName>
    <definedName name="FirstComment">Totals!$F$28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9" l="1"/>
  <c r="M28" i="9"/>
  <c r="L28" i="9"/>
  <c r="K28" i="9"/>
  <c r="J28" i="9"/>
  <c r="I28" i="9"/>
  <c r="H28" i="9"/>
  <c r="G28" i="9"/>
  <c r="F28" i="9"/>
  <c r="E21" i="9"/>
  <c r="N22" i="9"/>
  <c r="M22" i="9"/>
  <c r="L22" i="9"/>
  <c r="K22" i="9"/>
  <c r="J22" i="9"/>
  <c r="I22" i="9"/>
  <c r="H22" i="9"/>
  <c r="G22" i="9"/>
  <c r="F22" i="9"/>
  <c r="G28" i="1"/>
  <c r="H28" i="1"/>
  <c r="I28" i="1"/>
  <c r="J28" i="1"/>
  <c r="K28" i="1"/>
  <c r="L28" i="1"/>
  <c r="M28" i="1"/>
  <c r="N28" i="1"/>
  <c r="F28" i="1"/>
  <c r="G7" i="1"/>
  <c r="H7" i="1"/>
  <c r="I7" i="1"/>
  <c r="J7" i="1"/>
  <c r="K7" i="1"/>
  <c r="L7" i="1"/>
  <c r="M7" i="1"/>
  <c r="N7" i="1"/>
  <c r="G8" i="1"/>
  <c r="H8" i="1"/>
  <c r="I8" i="1"/>
  <c r="J8" i="1"/>
  <c r="K8" i="1"/>
  <c r="L8" i="1"/>
  <c r="M8" i="1"/>
  <c r="N8" i="1"/>
  <c r="G9" i="1"/>
  <c r="H9" i="1"/>
  <c r="I9" i="1"/>
  <c r="J9" i="1"/>
  <c r="K9" i="1"/>
  <c r="L9" i="1"/>
  <c r="M9" i="1"/>
  <c r="N9" i="1"/>
  <c r="G10" i="1"/>
  <c r="H10" i="1"/>
  <c r="I10" i="1"/>
  <c r="J10" i="1"/>
  <c r="K10" i="1"/>
  <c r="L10" i="1"/>
  <c r="M10" i="1"/>
  <c r="N10" i="1"/>
  <c r="G11" i="1"/>
  <c r="H11" i="1"/>
  <c r="I11" i="1"/>
  <c r="J11" i="1"/>
  <c r="K11" i="1"/>
  <c r="L11" i="1"/>
  <c r="M11" i="1"/>
  <c r="N11" i="1"/>
  <c r="G12" i="1"/>
  <c r="H12" i="1"/>
  <c r="I12" i="1"/>
  <c r="J12" i="1"/>
  <c r="K12" i="1"/>
  <c r="L12" i="1"/>
  <c r="M12" i="1"/>
  <c r="N12" i="1"/>
  <c r="G13" i="1"/>
  <c r="H13" i="1"/>
  <c r="I13" i="1"/>
  <c r="J13" i="1"/>
  <c r="K13" i="1"/>
  <c r="L13" i="1"/>
  <c r="M13" i="1"/>
  <c r="N13" i="1"/>
  <c r="G14" i="1"/>
  <c r="H14" i="1"/>
  <c r="I14" i="1"/>
  <c r="J14" i="1"/>
  <c r="K14" i="1"/>
  <c r="L14" i="1"/>
  <c r="M14" i="1"/>
  <c r="N14" i="1"/>
  <c r="G15" i="1"/>
  <c r="H15" i="1"/>
  <c r="I15" i="1"/>
  <c r="J15" i="1"/>
  <c r="K15" i="1"/>
  <c r="L15" i="1"/>
  <c r="M15" i="1"/>
  <c r="N15" i="1"/>
  <c r="G16" i="1"/>
  <c r="H16" i="1"/>
  <c r="I16" i="1"/>
  <c r="J16" i="1"/>
  <c r="K16" i="1"/>
  <c r="L16" i="1"/>
  <c r="M16" i="1"/>
  <c r="N16" i="1"/>
  <c r="G17" i="1"/>
  <c r="H17" i="1"/>
  <c r="I17" i="1"/>
  <c r="J17" i="1"/>
  <c r="K17" i="1"/>
  <c r="L17" i="1"/>
  <c r="M17" i="1"/>
  <c r="N17" i="1"/>
  <c r="G18" i="1"/>
  <c r="H18" i="1"/>
  <c r="I18" i="1"/>
  <c r="J18" i="1"/>
  <c r="K18" i="1"/>
  <c r="L18" i="1"/>
  <c r="M18" i="1"/>
  <c r="N18" i="1"/>
  <c r="G19" i="1"/>
  <c r="H19" i="1"/>
  <c r="I19" i="1"/>
  <c r="J19" i="1"/>
  <c r="K19" i="1"/>
  <c r="L19" i="1"/>
  <c r="M19" i="1"/>
  <c r="N19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2" i="1" s="1"/>
  <c r="N22" i="8"/>
  <c r="M22" i="8"/>
  <c r="L22" i="8"/>
  <c r="K22" i="8"/>
  <c r="J22" i="8"/>
  <c r="I22" i="8"/>
  <c r="H22" i="8"/>
  <c r="G22" i="8"/>
  <c r="F22" i="8"/>
  <c r="E21" i="8"/>
  <c r="N22" i="7"/>
  <c r="M22" i="7"/>
  <c r="L22" i="7"/>
  <c r="K22" i="7"/>
  <c r="J22" i="7"/>
  <c r="I22" i="7"/>
  <c r="H22" i="7"/>
  <c r="G22" i="7"/>
  <c r="F22" i="7"/>
  <c r="E21" i="7"/>
  <c r="N22" i="6"/>
  <c r="M22" i="6"/>
  <c r="L22" i="6"/>
  <c r="K22" i="6"/>
  <c r="J22" i="6"/>
  <c r="I22" i="6"/>
  <c r="H22" i="6"/>
  <c r="G22" i="6"/>
  <c r="F22" i="6"/>
  <c r="E21" i="6"/>
  <c r="N22" i="5"/>
  <c r="M22" i="5"/>
  <c r="L22" i="5"/>
  <c r="K22" i="5"/>
  <c r="J22" i="5"/>
  <c r="I22" i="5"/>
  <c r="H22" i="5"/>
  <c r="G22" i="5"/>
  <c r="F22" i="5"/>
  <c r="E21" i="5"/>
  <c r="N22" i="4"/>
  <c r="M22" i="4"/>
  <c r="L22" i="4"/>
  <c r="K22" i="4"/>
  <c r="J22" i="4"/>
  <c r="I22" i="4"/>
  <c r="H22" i="4"/>
  <c r="G22" i="4"/>
  <c r="F22" i="4"/>
  <c r="E21" i="4"/>
  <c r="N22" i="1"/>
  <c r="M22" i="1"/>
  <c r="L22" i="1"/>
  <c r="K22" i="1"/>
  <c r="J22" i="1"/>
  <c r="I22" i="1"/>
  <c r="H22" i="1"/>
  <c r="G22" i="1"/>
  <c r="E21" i="1"/>
  <c r="D27" i="9" l="1"/>
  <c r="D26" i="9"/>
  <c r="E26" i="9" s="1"/>
  <c r="D25" i="9"/>
  <c r="E25" i="9" s="1"/>
  <c r="D24" i="9"/>
  <c r="D27" i="1"/>
  <c r="D26" i="1"/>
  <c r="E26" i="1" s="1"/>
  <c r="D25" i="1"/>
  <c r="E25" i="1" s="1"/>
  <c r="D24" i="1"/>
  <c r="E27" i="9" l="1"/>
  <c r="E24" i="9"/>
  <c r="E27" i="1"/>
  <c r="E24" i="1"/>
</calcChain>
</file>

<file path=xl/sharedStrings.xml><?xml version="1.0" encoding="utf-8"?>
<sst xmlns="http://schemas.openxmlformats.org/spreadsheetml/2006/main" count="379" uniqueCount="46">
  <si>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</si>
  <si>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</si>
  <si>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</si>
  <si>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</si>
  <si>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</si>
  <si>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</si>
  <si>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</si>
  <si>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</si>
  <si>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</si>
  <si>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</si>
  <si>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</si>
  <si>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</si>
  <si>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</si>
  <si>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</si>
  <si>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</si>
  <si>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</si>
  <si>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</si>
  <si>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</si>
  <si>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</si>
  <si>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</si>
  <si>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</si>
  <si>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Career Pathways - Business, Management and Technology</t>
  </si>
  <si>
    <t>S</t>
  </si>
  <si>
    <t>Standard</t>
  </si>
  <si>
    <t>Knowledge Attained</t>
  </si>
  <si>
    <t>Demonstration/Evidence of Technical Skill</t>
  </si>
  <si>
    <t>Presentation Skills</t>
  </si>
  <si>
    <t>Integration of Business/Industry</t>
  </si>
  <si>
    <t>Community Value</t>
  </si>
  <si>
    <t>Overall Effect</t>
  </si>
  <si>
    <t>Penalty</t>
  </si>
  <si>
    <t>Team Size Penalty</t>
  </si>
  <si>
    <t>Clothing Penalty - Orientation</t>
  </si>
  <si>
    <t>Clothing Penalty - Competition</t>
  </si>
  <si>
    <t>Time Penalty (-5 pts per 30 seconds over/under)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</si>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</sst>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1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D888A70-2726-46A2-8BA7-FDC42FD0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8EB811B-845F-4115-AB2F-79FB413A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038A1B5-7011-4086-AF49-0D3F8DD1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A218DB2-F25C-4D0E-B7CB-FFE24D3D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67FF6C54-4242-453C-8865-1CE9B7D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70C6AD6-E127-4FFA-8912-3755A10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</v>
      </c>
      <c r="G6" s="1">
        <v>115</v>
      </c>
      <c r="H6" s="1">
        <v>116</v>
      </c>
      <c r="I6" s="1">
        <v>117</v>
      </c>
      <c r="J6" s="1">
        <v>118</v>
      </c>
      <c r="K6" s="1">
        <v>119</v>
      </c>
      <c r="L6" s="1">
        <v>120</v>
      </c>
      <c r="M6" s="1">
        <v>121</v>
      </c>
      <c r="N6" s="1">
        <v>122</v>
      </c>
    </row>
    <row r="7" spans="1:69" x14ac:dyDescent="0.25">
      <c r="A7" s="19">
        <v>67913</v>
      </c>
      <c r="B7" s="19">
        <v>868184</v>
      </c>
      <c r="C7" s="18" t="s">
        <v>23</v>
      </c>
      <c r="D7" s="3" t="s">
        <v>24</v>
      </c>
      <c r="E7" s="3">
        <v>150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67913</v>
      </c>
      <c r="B8" s="19">
        <v>868185</v>
      </c>
      <c r="C8" s="3" t="s">
        <v>23</v>
      </c>
      <c r="D8" s="3" t="s">
        <v>25</v>
      </c>
      <c r="E8" s="3">
        <v>150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67913</v>
      </c>
      <c r="B9" s="19">
        <v>868186</v>
      </c>
      <c r="C9" s="3" t="s">
        <v>23</v>
      </c>
      <c r="D9" s="3" t="s">
        <v>26</v>
      </c>
      <c r="E9" s="3">
        <v>200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67913</v>
      </c>
      <c r="B10" s="19">
        <v>868187</v>
      </c>
      <c r="C10" s="3" t="s">
        <v>23</v>
      </c>
      <c r="D10" s="3" t="s">
        <v>27</v>
      </c>
      <c r="E10" s="3">
        <v>150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67913</v>
      </c>
      <c r="B11" s="19">
        <v>868188</v>
      </c>
      <c r="C11" s="3" t="s">
        <v>23</v>
      </c>
      <c r="D11" s="3" t="s">
        <v>28</v>
      </c>
      <c r="E11" s="3">
        <v>200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67913</v>
      </c>
      <c r="B12" s="19">
        <v>868189</v>
      </c>
      <c r="C12" s="3" t="s">
        <v>23</v>
      </c>
      <c r="D12" s="3" t="s">
        <v>29</v>
      </c>
      <c r="E12" s="3">
        <v>150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67913</v>
      </c>
      <c r="B13" s="19">
        <v>868190</v>
      </c>
      <c r="C13" s="3" t="s">
        <v>23</v>
      </c>
      <c r="D13" s="3"/>
      <c r="E13" s="3">
        <v>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67913</v>
      </c>
      <c r="B14" s="19">
        <v>868191</v>
      </c>
      <c r="C14" s="3" t="s">
        <v>23</v>
      </c>
      <c r="D14" s="3"/>
      <c r="E14" s="3">
        <v>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67913</v>
      </c>
      <c r="B15" s="19">
        <v>868198</v>
      </c>
      <c r="C15" s="21" t="s">
        <v>30</v>
      </c>
      <c r="D15" s="21" t="s">
        <v>31</v>
      </c>
      <c r="E15" s="21">
        <v>-666</v>
      </c>
      <c r="F15" s="33" t="str">
        <f>IF(ISERROR(AVERAGE(Judge1:Judge5!F15))," ", AVERAGE(Judge1:Judge5!F15))</f>
        <v xml:space="preserve"> </v>
      </c>
      <c r="G15" s="33" t="str">
        <f>IF(ISERROR(AVERAGE(Judge1:Judge5!G15))," ", AVERAGE(Judge1:Judge5!G15))</f>
        <v xml:space="preserve"> </v>
      </c>
      <c r="H15" s="33" t="str">
        <f>IF(ISERROR(AVERAGE(Judge1:Judge5!H15))," ", AVERAGE(Judge1:Judge5!H15))</f>
        <v xml:space="preserve"> </v>
      </c>
      <c r="I15" s="33" t="str">
        <f>IF(ISERROR(AVERAGE(Judge1:Judge5!I15))," ", AVERAGE(Judge1:Judge5!I15))</f>
        <v xml:space="preserve"> </v>
      </c>
      <c r="J15" s="33" t="str">
        <f>IF(ISERROR(AVERAGE(Judge1:Judge5!J15))," ", AVERAGE(Judge1:Judge5!J15))</f>
        <v xml:space="preserve"> </v>
      </c>
      <c r="K15" s="33" t="str">
        <f>IF(ISERROR(AVERAGE(Judge1:Judge5!K15))," ", AVERAGE(Judge1:Judge5!K15))</f>
        <v xml:space="preserve"> </v>
      </c>
      <c r="L15" s="33" t="str">
        <f>IF(ISERROR(AVERAGE(Judge1:Judge5!L15))," ", AVERAGE(Judge1:Judge5!L15))</f>
        <v xml:space="preserve"> </v>
      </c>
      <c r="M15" s="33" t="str">
        <f>IF(ISERROR(AVERAGE(Judge1:Judge5!M15))," ", AVERAGE(Judge1:Judge5!M15))</f>
        <v xml:space="preserve"> </v>
      </c>
      <c r="N15" s="33" t="str">
        <f>IF(ISERROR(AVERAGE(Judge1:Judge5!N15))," ", AVERAGE(Judge1:Judge5!N15))</f>
        <v xml:space="preserve"> </v>
      </c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67913</v>
      </c>
      <c r="B16" s="19">
        <v>868197</v>
      </c>
      <c r="C16" s="21" t="s">
        <v>30</v>
      </c>
      <c r="D16" s="21" t="s">
        <v>32</v>
      </c>
      <c r="E16" s="21">
        <v>-25</v>
      </c>
      <c r="F16" s="33" t="str">
        <f>IF(ISERROR(AVERAGE(Judge1:Judge5!F16))," ", AVERAGE(Judge1:Judge5!F16))</f>
        <v xml:space="preserve"> </v>
      </c>
      <c r="G16" s="33" t="str">
        <f>IF(ISERROR(AVERAGE(Judge1:Judge5!G16))," ", AVERAGE(Judge1:Judge5!G16))</f>
        <v xml:space="preserve"> </v>
      </c>
      <c r="H16" s="33" t="str">
        <f>IF(ISERROR(AVERAGE(Judge1:Judge5!H16))," ", AVERAGE(Judge1:Judge5!H16))</f>
        <v xml:space="preserve"> </v>
      </c>
      <c r="I16" s="33" t="str">
        <f>IF(ISERROR(AVERAGE(Judge1:Judge5!I16))," ", AVERAGE(Judge1:Judge5!I16))</f>
        <v xml:space="preserve"> </v>
      </c>
      <c r="J16" s="33" t="str">
        <f>IF(ISERROR(AVERAGE(Judge1:Judge5!J16))," ", AVERAGE(Judge1:Judge5!J16))</f>
        <v xml:space="preserve"> </v>
      </c>
      <c r="K16" s="33" t="str">
        <f>IF(ISERROR(AVERAGE(Judge1:Judge5!K16))," ", AVERAGE(Judge1:Judge5!K16))</f>
        <v xml:space="preserve"> </v>
      </c>
      <c r="L16" s="33" t="str">
        <f>IF(ISERROR(AVERAGE(Judge1:Judge5!L16))," ", AVERAGE(Judge1:Judge5!L16))</f>
        <v xml:space="preserve"> </v>
      </c>
      <c r="M16" s="33" t="str">
        <f>IF(ISERROR(AVERAGE(Judge1:Judge5!M16))," ", AVERAGE(Judge1:Judge5!M16))</f>
        <v xml:space="preserve"> </v>
      </c>
      <c r="N16" s="33" t="str">
        <f>IF(ISERROR(AVERAGE(Judge1:Judge5!N16))," ", AVERAGE(Judge1:Judge5!N16))</f>
        <v xml:space="preserve"> </v>
      </c>
      <c r="O16" s="2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67913</v>
      </c>
      <c r="B17" s="19">
        <v>868193</v>
      </c>
      <c r="C17" s="21" t="s">
        <v>30</v>
      </c>
      <c r="D17" s="21" t="s">
        <v>33</v>
      </c>
      <c r="E17" s="21">
        <v>-50</v>
      </c>
      <c r="F17" s="33" t="str">
        <f>IF(ISERROR(AVERAGE(Judge1:Judge5!F17))," ", AVERAGE(Judge1:Judge5!F17))</f>
        <v xml:space="preserve"> </v>
      </c>
      <c r="G17" s="33" t="str">
        <f>IF(ISERROR(AVERAGE(Judge1:Judge5!G17))," ", AVERAGE(Judge1:Judge5!G17))</f>
        <v xml:space="preserve"> </v>
      </c>
      <c r="H17" s="33" t="str">
        <f>IF(ISERROR(AVERAGE(Judge1:Judge5!H17))," ", AVERAGE(Judge1:Judge5!H17))</f>
        <v xml:space="preserve"> </v>
      </c>
      <c r="I17" s="33" t="str">
        <f>IF(ISERROR(AVERAGE(Judge1:Judge5!I17))," ", AVERAGE(Judge1:Judge5!I17))</f>
        <v xml:space="preserve"> </v>
      </c>
      <c r="J17" s="33" t="str">
        <f>IF(ISERROR(AVERAGE(Judge1:Judge5!J17))," ", AVERAGE(Judge1:Judge5!J17))</f>
        <v xml:space="preserve"> </v>
      </c>
      <c r="K17" s="33" t="str">
        <f>IF(ISERROR(AVERAGE(Judge1:Judge5!K17))," ", AVERAGE(Judge1:Judge5!K17))</f>
        <v xml:space="preserve"> </v>
      </c>
      <c r="L17" s="33" t="str">
        <f>IF(ISERROR(AVERAGE(Judge1:Judge5!L17))," ", AVERAGE(Judge1:Judge5!L17))</f>
        <v xml:space="preserve"> </v>
      </c>
      <c r="M17" s="33" t="str">
        <f>IF(ISERROR(AVERAGE(Judge1:Judge5!M17))," ", AVERAGE(Judge1:Judge5!M17))</f>
        <v xml:space="preserve"> </v>
      </c>
      <c r="N17" s="33" t="str">
        <f>IF(ISERROR(AVERAGE(Judge1:Judge5!N17))," ", AVERAGE(Judge1:Judge5!N17))</f>
        <v xml:space="preserve"> </v>
      </c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67913</v>
      </c>
      <c r="B18" s="19">
        <v>868192</v>
      </c>
      <c r="C18" s="21" t="s">
        <v>30</v>
      </c>
      <c r="D18" s="21" t="s">
        <v>34</v>
      </c>
      <c r="E18" s="21">
        <v>-100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67913</v>
      </c>
      <c r="B19" s="19">
        <v>868194</v>
      </c>
      <c r="C19" s="21" t="s">
        <v>30</v>
      </c>
      <c r="D19" s="21" t="s">
        <v>35</v>
      </c>
      <c r="E19" s="21">
        <v>-10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D24" s="25">
        <f>LARGE($F$22:$N$22,1)</f>
        <v>0</v>
      </c>
      <c r="E24">
        <f>INDEX($F$6:$N$6,MATCH($D$24,$F$22:$N$22,0))</f>
        <v>114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41</v>
      </c>
      <c r="D25" s="20">
        <f>LARGE($F$22:$N$22,2)</f>
        <v>0</v>
      </c>
      <c r="E25">
        <f>INDEX($F$6:$N$6,MATCH($D$25,$F$22:$N$22,0))</f>
        <v>114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D26" s="26">
        <f>LARGE($F$22:$N$22,3)</f>
        <v>0</v>
      </c>
      <c r="E26">
        <f>INDEX($F$6:$N$6,MATCH($D$26,$F$22:$N$22,0))</f>
        <v>114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3.8" x14ac:dyDescent="0.25">
      <c r="D27" s="27">
        <f>LARGE($F$22:$N$22,4)</f>
        <v>0</v>
      </c>
      <c r="E27" s="29" t="str">
        <f>IF( OR( EXACT( $D$24,$D$25 ), EXACT($D$25,$D$26 ), EXACT($D$26,$D$27 )),"** TIE **", " ")</f>
        <v>** TIE **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00.05" customHeight="1" x14ac:dyDescent="0.25">
      <c r="E28" s="30" t="s">
        <v>43</v>
      </c>
      <c r="F28" s="34" t="str">
        <f>Judge1!F28 &amp; " " &amp; Judge2!F28 &amp; " " &amp; Judge3!F28 &amp; " " &amp; Judge4!F28 &amp; " " &amp; Judge5!F28</f>
        <v xml:space="preserve">    </v>
      </c>
      <c r="G28" s="31" t="str">
        <f>Judge1!G28 &amp; " " &amp; Judge2!G28 &amp; " " &amp; Judge3!G28 &amp; " " &amp; Judge4!G28 &amp; " " &amp; Judge5!G28</f>
        <v xml:space="preserve">    </v>
      </c>
      <c r="H28" s="31" t="str">
        <f>Judge1!H28 &amp; " " &amp; Judge2!H28 &amp; " " &amp; Judge3!H28 &amp; " " &amp; Judge4!H28 &amp; " " &amp; Judge5!H28</f>
        <v xml:space="preserve">    </v>
      </c>
      <c r="I28" s="31" t="str">
        <f>Judge1!I28 &amp; " " &amp; Judge2!I28 &amp; " " &amp; Judge3!I28 &amp; " " &amp; Judge4!I28 &amp; " " &amp; Judge5!I28</f>
        <v xml:space="preserve">    </v>
      </c>
      <c r="J28" s="31" t="str">
        <f>Judge1!J28 &amp; " " &amp; Judge2!J28 &amp; " " &amp; Judge3!J28 &amp; " " &amp; Judge4!J28 &amp; " " &amp; Judge5!J28</f>
        <v xml:space="preserve">    </v>
      </c>
      <c r="K28" s="31" t="str">
        <f>Judge1!K28 &amp; " " &amp; Judge2!K28 &amp; " " &amp; Judge3!K28 &amp; " " &amp; Judge4!K28 &amp; " " &amp; Judge5!K28</f>
        <v xml:space="preserve">    </v>
      </c>
      <c r="L28" s="31" t="str">
        <f>Judge1!L28 &amp; " " &amp; Judge2!L28 &amp; " " &amp; Judge3!L28 &amp; " " &amp; Judge4!L28 &amp; " " &amp; Judge5!L28</f>
        <v xml:space="preserve">    </v>
      </c>
      <c r="M28" s="31" t="str">
        <f>Judge1!M28 &amp; " " &amp; Judge2!M28 &amp; " " &amp; Judge3!M28 &amp; " " &amp; Judge4!M28 &amp; " " &amp; Judge5!M28</f>
        <v xml:space="preserve">    </v>
      </c>
      <c r="N28" s="31" t="str">
        <f>Judge1!N28 &amp; " " &amp; Judge2!N28 &amp; " " &amp; Judge3!N28 &amp; " " &amp; Judge4!N28 &amp; " " &amp; Judge5!N28</f>
        <v xml:space="preserve">    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N7">
    <cfRule type="cellIs" dxfId="314" priority="1" stopIfTrue="1" operator="greaterThan">
      <formula>$E$7</formula>
    </cfRule>
    <cfRule type="cellIs" dxfId="313" priority="2" stopIfTrue="1" operator="equal">
      <formula>""</formula>
    </cfRule>
    <cfRule type="cellIs" dxfId="312" priority="3" stopIfTrue="1" operator="equal">
      <formula>0</formula>
    </cfRule>
    <cfRule type="cellIs" dxfId="311" priority="4" stopIfTrue="1" operator="lessThan">
      <formula>($E$7 * 0.25)</formula>
    </cfRule>
  </conditionalFormatting>
  <conditionalFormatting sqref="E8:N8">
    <cfRule type="cellIs" dxfId="310" priority="5" stopIfTrue="1" operator="greaterThan">
      <formula>$E$8</formula>
    </cfRule>
    <cfRule type="cellIs" dxfId="309" priority="6" stopIfTrue="1" operator="equal">
      <formula>""</formula>
    </cfRule>
    <cfRule type="cellIs" dxfId="308" priority="7" stopIfTrue="1" operator="equal">
      <formula>0</formula>
    </cfRule>
    <cfRule type="cellIs" dxfId="307" priority="8" stopIfTrue="1" operator="lessThan">
      <formula>($E$8 * 0.25)</formula>
    </cfRule>
  </conditionalFormatting>
  <conditionalFormatting sqref="E9:N9">
    <cfRule type="cellIs" dxfId="306" priority="9" stopIfTrue="1" operator="greaterThan">
      <formula>$E$9</formula>
    </cfRule>
    <cfRule type="cellIs" dxfId="305" priority="10" stopIfTrue="1" operator="equal">
      <formula>""</formula>
    </cfRule>
    <cfRule type="cellIs" dxfId="304" priority="11" stopIfTrue="1" operator="equal">
      <formula>0</formula>
    </cfRule>
    <cfRule type="cellIs" dxfId="303" priority="12" stopIfTrue="1" operator="lessThan">
      <formula>($E$9 * 0.25)</formula>
    </cfRule>
  </conditionalFormatting>
  <conditionalFormatting sqref="E10:N10">
    <cfRule type="cellIs" dxfId="302" priority="13" stopIfTrue="1" operator="greaterThan">
      <formula>$E$10</formula>
    </cfRule>
    <cfRule type="cellIs" dxfId="301" priority="14" stopIfTrue="1" operator="equal">
      <formula>""</formula>
    </cfRule>
    <cfRule type="cellIs" dxfId="300" priority="15" stopIfTrue="1" operator="equal">
      <formula>0</formula>
    </cfRule>
    <cfRule type="cellIs" dxfId="299" priority="16" stopIfTrue="1" operator="lessThan">
      <formula>($E$10 * 0.25)</formula>
    </cfRule>
  </conditionalFormatting>
  <conditionalFormatting sqref="E11:N11">
    <cfRule type="cellIs" dxfId="298" priority="17" stopIfTrue="1" operator="greaterThan">
      <formula>$E$11</formula>
    </cfRule>
    <cfRule type="cellIs" dxfId="297" priority="18" stopIfTrue="1" operator="equal">
      <formula>""</formula>
    </cfRule>
    <cfRule type="cellIs" dxfId="296" priority="19" stopIfTrue="1" operator="equal">
      <formula>0</formula>
    </cfRule>
    <cfRule type="cellIs" dxfId="295" priority="20" stopIfTrue="1" operator="lessThan">
      <formula>($E$11 * 0.25)</formula>
    </cfRule>
  </conditionalFormatting>
  <conditionalFormatting sqref="E12:N12">
    <cfRule type="cellIs" dxfId="294" priority="21" stopIfTrue="1" operator="greaterThan">
      <formula>$E$12</formula>
    </cfRule>
    <cfRule type="cellIs" dxfId="293" priority="22" stopIfTrue="1" operator="equal">
      <formula>""</formula>
    </cfRule>
    <cfRule type="cellIs" dxfId="292" priority="23" stopIfTrue="1" operator="equal">
      <formula>0</formula>
    </cfRule>
    <cfRule type="cellIs" dxfId="291" priority="24" stopIfTrue="1" operator="lessThan">
      <formula>($E$12 * 0.25)</formula>
    </cfRule>
  </conditionalFormatting>
  <conditionalFormatting sqref="E13:N13">
    <cfRule type="cellIs" dxfId="290" priority="25" stopIfTrue="1" operator="greaterThan">
      <formula>$E$13</formula>
    </cfRule>
    <cfRule type="cellIs" dxfId="289" priority="26" stopIfTrue="1" operator="equal">
      <formula>""</formula>
    </cfRule>
    <cfRule type="cellIs" dxfId="288" priority="27" stopIfTrue="1" operator="equal">
      <formula>0</formula>
    </cfRule>
    <cfRule type="cellIs" dxfId="287" priority="28" stopIfTrue="1" operator="lessThan">
      <formula>($E$13 * 0.25)</formula>
    </cfRule>
  </conditionalFormatting>
  <conditionalFormatting sqref="E14:N14">
    <cfRule type="cellIs" dxfId="286" priority="29" stopIfTrue="1" operator="greaterThan">
      <formula>$E$14</formula>
    </cfRule>
    <cfRule type="cellIs" dxfId="285" priority="30" stopIfTrue="1" operator="equal">
      <formula>""</formula>
    </cfRule>
    <cfRule type="cellIs" dxfId="284" priority="31" stopIfTrue="1" operator="equal">
      <formula>0</formula>
    </cfRule>
    <cfRule type="cellIs" dxfId="283" priority="32" stopIfTrue="1" operator="lessThan">
      <formula>($E$14 * 0.25)</formula>
    </cfRule>
  </conditionalFormatting>
  <conditionalFormatting sqref="E15:N15">
    <cfRule type="cellIs" dxfId="282" priority="33" stopIfTrue="1" operator="lessThan">
      <formula>$E$15</formula>
    </cfRule>
    <cfRule type="cellIs" dxfId="281" priority="34" stopIfTrue="1" operator="greaterThan">
      <formula>0</formula>
    </cfRule>
  </conditionalFormatting>
  <conditionalFormatting sqref="E16:N16">
    <cfRule type="cellIs" dxfId="280" priority="35" stopIfTrue="1" operator="lessThan">
      <formula>$E$16</formula>
    </cfRule>
    <cfRule type="cellIs" dxfId="279" priority="36" stopIfTrue="1" operator="greaterThan">
      <formula>0</formula>
    </cfRule>
  </conditionalFormatting>
  <conditionalFormatting sqref="E17:N17">
    <cfRule type="cellIs" dxfId="278" priority="37" stopIfTrue="1" operator="lessThan">
      <formula>$E$17</formula>
    </cfRule>
    <cfRule type="cellIs" dxfId="277" priority="38" stopIfTrue="1" operator="greaterThan">
      <formula>0</formula>
    </cfRule>
  </conditionalFormatting>
  <conditionalFormatting sqref="E18:N18">
    <cfRule type="cellIs" dxfId="276" priority="39" stopIfTrue="1" operator="lessThan">
      <formula>$E$18</formula>
    </cfRule>
    <cfRule type="cellIs" dxfId="275" priority="40" stopIfTrue="1" operator="greaterThan">
      <formula>0</formula>
    </cfRule>
  </conditionalFormatting>
  <conditionalFormatting sqref="E19:N19">
    <cfRule type="cellIs" dxfId="274" priority="41" stopIfTrue="1" operator="lessThan">
      <formula>$E$19</formula>
    </cfRule>
    <cfRule type="cellIs" dxfId="273" priority="42" stopIfTrue="1" operator="greaterThan">
      <formula>0</formula>
    </cfRule>
  </conditionalFormatting>
  <conditionalFormatting sqref="C22:N22">
    <cfRule type="cellIs" dxfId="272" priority="43" stopIfTrue="1" operator="equal">
      <formula>$D$24</formula>
    </cfRule>
    <cfRule type="cellIs" dxfId="271" priority="44" stopIfTrue="1" operator="equal">
      <formula>$D$25</formula>
    </cfRule>
    <cfRule type="cellIs" dxfId="270" priority="45" stopIfTrue="1" operator="equal">
      <formula>$D$26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C4AD2-227B-4DF2-94E1-46BE9D93DC96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</v>
      </c>
      <c r="G6" s="1">
        <v>115</v>
      </c>
      <c r="H6" s="1">
        <v>116</v>
      </c>
      <c r="I6" s="1">
        <v>117</v>
      </c>
      <c r="J6" s="1">
        <v>118</v>
      </c>
      <c r="K6" s="1">
        <v>119</v>
      </c>
      <c r="L6" s="1">
        <v>120</v>
      </c>
      <c r="M6" s="1">
        <v>121</v>
      </c>
      <c r="N6" s="1">
        <v>122</v>
      </c>
    </row>
    <row r="7" spans="1:69" x14ac:dyDescent="0.25">
      <c r="A7" s="19">
        <v>67913</v>
      </c>
      <c r="B7" s="19">
        <v>868184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67913</v>
      </c>
      <c r="B8" s="19">
        <v>868185</v>
      </c>
      <c r="C8" s="3" t="s">
        <v>23</v>
      </c>
      <c r="D8" s="3" t="s">
        <v>25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67913</v>
      </c>
      <c r="B9" s="19">
        <v>868186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67913</v>
      </c>
      <c r="B10" s="19">
        <v>868187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67913</v>
      </c>
      <c r="B11" s="19">
        <v>868188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67913</v>
      </c>
      <c r="B12" s="19">
        <v>868189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67913</v>
      </c>
      <c r="B13" s="19">
        <v>868190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67913</v>
      </c>
      <c r="B14" s="19">
        <v>868191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67913</v>
      </c>
      <c r="B15" s="19">
        <v>868198</v>
      </c>
      <c r="C15" s="21" t="s">
        <v>30</v>
      </c>
      <c r="D15" s="21" t="s">
        <v>31</v>
      </c>
      <c r="E15" s="21">
        <v>-666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67913</v>
      </c>
      <c r="B16" s="19">
        <v>868197</v>
      </c>
      <c r="C16" s="21" t="s">
        <v>30</v>
      </c>
      <c r="D16" s="21" t="s">
        <v>32</v>
      </c>
      <c r="E16" s="21">
        <v>-25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67913</v>
      </c>
      <c r="B17" s="19">
        <v>868193</v>
      </c>
      <c r="C17" s="21" t="s">
        <v>30</v>
      </c>
      <c r="D17" s="21" t="s">
        <v>33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67913</v>
      </c>
      <c r="B18" s="19">
        <v>868192</v>
      </c>
      <c r="C18" s="21" t="s">
        <v>30</v>
      </c>
      <c r="D18" s="21" t="s">
        <v>34</v>
      </c>
      <c r="E18" s="21">
        <v>-100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67913</v>
      </c>
      <c r="B19" s="19">
        <v>868194</v>
      </c>
      <c r="C19" s="21" t="s">
        <v>30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89" priority="1" stopIfTrue="1" operator="greaterThan">
      <formula>$E$7</formula>
    </cfRule>
    <cfRule type="cellIs" dxfId="88" priority="2" stopIfTrue="1" operator="equal">
      <formula>""</formula>
    </cfRule>
    <cfRule type="cellIs" dxfId="87" priority="3" stopIfTrue="1" operator="equal">
      <formula>0</formula>
    </cfRule>
    <cfRule type="cellIs" dxfId="86" priority="4" stopIfTrue="1" operator="lessThan">
      <formula>($E$7 * 0.25)</formula>
    </cfRule>
  </conditionalFormatting>
  <conditionalFormatting sqref="E8:N8">
    <cfRule type="cellIs" dxfId="85" priority="5" stopIfTrue="1" operator="greaterThan">
      <formula>$E$8</formula>
    </cfRule>
    <cfRule type="cellIs" dxfId="84" priority="6" stopIfTrue="1" operator="equal">
      <formula>""</formula>
    </cfRule>
    <cfRule type="cellIs" dxfId="83" priority="7" stopIfTrue="1" operator="equal">
      <formula>0</formula>
    </cfRule>
    <cfRule type="cellIs" dxfId="82" priority="8" stopIfTrue="1" operator="lessThan">
      <formula>($E$8 * 0.25)</formula>
    </cfRule>
  </conditionalFormatting>
  <conditionalFormatting sqref="E9:N9">
    <cfRule type="cellIs" dxfId="81" priority="9" stopIfTrue="1" operator="greaterThan">
      <formula>$E$9</formula>
    </cfRule>
    <cfRule type="cellIs" dxfId="80" priority="10" stopIfTrue="1" operator="equal">
      <formula>""</formula>
    </cfRule>
    <cfRule type="cellIs" dxfId="79" priority="11" stopIfTrue="1" operator="equal">
      <formula>0</formula>
    </cfRule>
    <cfRule type="cellIs" dxfId="78" priority="12" stopIfTrue="1" operator="lessThan">
      <formula>($E$9 * 0.25)</formula>
    </cfRule>
  </conditionalFormatting>
  <conditionalFormatting sqref="E10:N10">
    <cfRule type="cellIs" dxfId="77" priority="13" stopIfTrue="1" operator="greaterThan">
      <formula>$E$10</formula>
    </cfRule>
    <cfRule type="cellIs" dxfId="76" priority="14" stopIfTrue="1" operator="equal">
      <formula>""</formula>
    </cfRule>
    <cfRule type="cellIs" dxfId="75" priority="15" stopIfTrue="1" operator="equal">
      <formula>0</formula>
    </cfRule>
    <cfRule type="cellIs" dxfId="74" priority="16" stopIfTrue="1" operator="lessThan">
      <formula>($E$10 * 0.25)</formula>
    </cfRule>
  </conditionalFormatting>
  <conditionalFormatting sqref="E11:N11">
    <cfRule type="cellIs" dxfId="73" priority="17" stopIfTrue="1" operator="greaterThan">
      <formula>$E$11</formula>
    </cfRule>
    <cfRule type="cellIs" dxfId="72" priority="18" stopIfTrue="1" operator="equal">
      <formula>""</formula>
    </cfRule>
    <cfRule type="cellIs" dxfId="71" priority="19" stopIfTrue="1" operator="equal">
      <formula>0</formula>
    </cfRule>
    <cfRule type="cellIs" dxfId="70" priority="20" stopIfTrue="1" operator="lessThan">
      <formula>($E$11 * 0.25)</formula>
    </cfRule>
  </conditionalFormatting>
  <conditionalFormatting sqref="E12:N12">
    <cfRule type="cellIs" dxfId="69" priority="21" stopIfTrue="1" operator="greaterThan">
      <formula>$E$12</formula>
    </cfRule>
    <cfRule type="cellIs" dxfId="68" priority="22" stopIfTrue="1" operator="equal">
      <formula>""</formula>
    </cfRule>
    <cfRule type="cellIs" dxfId="67" priority="23" stopIfTrue="1" operator="equal">
      <formula>0</formula>
    </cfRule>
    <cfRule type="cellIs" dxfId="66" priority="24" stopIfTrue="1" operator="lessThan">
      <formula>($E$12 * 0.25)</formula>
    </cfRule>
  </conditionalFormatting>
  <conditionalFormatting sqref="E13:N13">
    <cfRule type="cellIs" dxfId="65" priority="25" stopIfTrue="1" operator="greaterThan">
      <formula>$E$13</formula>
    </cfRule>
    <cfRule type="cellIs" dxfId="64" priority="26" stopIfTrue="1" operator="equal">
      <formula>""</formula>
    </cfRule>
    <cfRule type="cellIs" dxfId="63" priority="27" stopIfTrue="1" operator="equal">
      <formula>0</formula>
    </cfRule>
    <cfRule type="cellIs" dxfId="62" priority="28" stopIfTrue="1" operator="lessThan">
      <formula>($E$13 * 0.25)</formula>
    </cfRule>
  </conditionalFormatting>
  <conditionalFormatting sqref="E14:N14">
    <cfRule type="cellIs" dxfId="61" priority="29" stopIfTrue="1" operator="greaterThan">
      <formula>$E$14</formula>
    </cfRule>
    <cfRule type="cellIs" dxfId="60" priority="30" stopIfTrue="1" operator="equal">
      <formula>""</formula>
    </cfRule>
    <cfRule type="cellIs" dxfId="59" priority="31" stopIfTrue="1" operator="equal">
      <formula>0</formula>
    </cfRule>
    <cfRule type="cellIs" dxfId="58" priority="32" stopIfTrue="1" operator="lessThan">
      <formula>($E$14 * 0.25)</formula>
    </cfRule>
  </conditionalFormatting>
  <conditionalFormatting sqref="E15:N15">
    <cfRule type="cellIs" dxfId="57" priority="33" stopIfTrue="1" operator="lessThan">
      <formula>$E$15</formula>
    </cfRule>
    <cfRule type="cellIs" dxfId="56" priority="34" stopIfTrue="1" operator="greaterThan">
      <formula>0</formula>
    </cfRule>
  </conditionalFormatting>
  <conditionalFormatting sqref="E16:N16">
    <cfRule type="cellIs" dxfId="55" priority="35" stopIfTrue="1" operator="lessThan">
      <formula>$E$16</formula>
    </cfRule>
    <cfRule type="cellIs" dxfId="54" priority="36" stopIfTrue="1" operator="greaterThan">
      <formula>0</formula>
    </cfRule>
  </conditionalFormatting>
  <conditionalFormatting sqref="E17:N17">
    <cfRule type="cellIs" dxfId="53" priority="37" stopIfTrue="1" operator="lessThan">
      <formula>$E$17</formula>
    </cfRule>
    <cfRule type="cellIs" dxfId="52" priority="38" stopIfTrue="1" operator="greaterThan">
      <formula>0</formula>
    </cfRule>
  </conditionalFormatting>
  <conditionalFormatting sqref="E18:N18">
    <cfRule type="cellIs" dxfId="51" priority="39" stopIfTrue="1" operator="lessThan">
      <formula>$E$18</formula>
    </cfRule>
    <cfRule type="cellIs" dxfId="50" priority="40" stopIfTrue="1" operator="greaterThan">
      <formula>0</formula>
    </cfRule>
  </conditionalFormatting>
  <conditionalFormatting sqref="E19:N19">
    <cfRule type="cellIs" dxfId="49" priority="41" stopIfTrue="1" operator="lessThan">
      <formula>$E$19</formula>
    </cfRule>
    <cfRule type="cellIs" dxfId="48" priority="42" stopIfTrue="1" operator="greaterThan">
      <formula>0</formula>
    </cfRule>
  </conditionalFormatting>
  <conditionalFormatting sqref="C22:N22">
    <cfRule type="cellIs" dxfId="47" priority="43" stopIfTrue="1" operator="equal">
      <formula>$D$24</formula>
    </cfRule>
    <cfRule type="cellIs" dxfId="46" priority="44" stopIfTrue="1" operator="equal">
      <formula>$D$25</formula>
    </cfRule>
    <cfRule type="cellIs" dxfId="45" priority="45" stopIfTrue="1" operator="equal">
      <formula>$D$26</formula>
    </cfRule>
  </conditionalFormatting>
  <hyperlinks>
    <hyperlink ref="O3" r:id="rId1" xr:uid="{10AAF4FB-B101-467A-A642-B540EBC14EBD}"/>
    <hyperlink ref="E3" r:id="rId2" display="Need Help using this ScoreCard?  Check out this training video." xr:uid="{3CB3E81E-A678-4F30-BEE7-189632FDFF2A}"/>
    <hyperlink ref="D3" r:id="rId3" display="Need Help using this ScoreCard?  Check out this training video." xr:uid="{EF3769B2-3C65-478E-927F-23C1C0331E0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563F-B091-4E48-A597-6D2A880F8B6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</v>
      </c>
      <c r="G6" s="1">
        <v>115</v>
      </c>
      <c r="H6" s="1">
        <v>116</v>
      </c>
      <c r="I6" s="1">
        <v>117</v>
      </c>
      <c r="J6" s="1">
        <v>118</v>
      </c>
      <c r="K6" s="1">
        <v>119</v>
      </c>
      <c r="L6" s="1">
        <v>120</v>
      </c>
      <c r="M6" s="1">
        <v>121</v>
      </c>
      <c r="N6" s="1">
        <v>122</v>
      </c>
    </row>
    <row r="7" spans="1:69" x14ac:dyDescent="0.25">
      <c r="A7" s="19">
        <v>67913</v>
      </c>
      <c r="B7" s="19">
        <v>868184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67913</v>
      </c>
      <c r="B8" s="19">
        <v>868185</v>
      </c>
      <c r="C8" s="3" t="s">
        <v>23</v>
      </c>
      <c r="D8" s="3" t="s">
        <v>25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67913</v>
      </c>
      <c r="B9" s="19">
        <v>868186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67913</v>
      </c>
      <c r="B10" s="19">
        <v>868187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67913</v>
      </c>
      <c r="B11" s="19">
        <v>868188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67913</v>
      </c>
      <c r="B12" s="19">
        <v>868189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67913</v>
      </c>
      <c r="B13" s="19">
        <v>868190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67913</v>
      </c>
      <c r="B14" s="19">
        <v>868191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67913</v>
      </c>
      <c r="B15" s="19">
        <v>868198</v>
      </c>
      <c r="C15" s="21" t="s">
        <v>30</v>
      </c>
      <c r="D15" s="21" t="s">
        <v>31</v>
      </c>
      <c r="E15" s="21">
        <v>-666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67913</v>
      </c>
      <c r="B16" s="19">
        <v>868197</v>
      </c>
      <c r="C16" s="21" t="s">
        <v>30</v>
      </c>
      <c r="D16" s="21" t="s">
        <v>32</v>
      </c>
      <c r="E16" s="21">
        <v>-25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67913</v>
      </c>
      <c r="B17" s="19">
        <v>868193</v>
      </c>
      <c r="C17" s="21" t="s">
        <v>30</v>
      </c>
      <c r="D17" s="21" t="s">
        <v>33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67913</v>
      </c>
      <c r="B18" s="19">
        <v>868192</v>
      </c>
      <c r="C18" s="21" t="s">
        <v>30</v>
      </c>
      <c r="D18" s="21" t="s">
        <v>34</v>
      </c>
      <c r="E18" s="21">
        <v>-100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67913</v>
      </c>
      <c r="B19" s="19">
        <v>868194</v>
      </c>
      <c r="C19" s="21" t="s">
        <v>30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134" priority="1" stopIfTrue="1" operator="greaterThan">
      <formula>$E$7</formula>
    </cfRule>
    <cfRule type="cellIs" dxfId="133" priority="2" stopIfTrue="1" operator="equal">
      <formula>""</formula>
    </cfRule>
    <cfRule type="cellIs" dxfId="132" priority="3" stopIfTrue="1" operator="equal">
      <formula>0</formula>
    </cfRule>
    <cfRule type="cellIs" dxfId="131" priority="4" stopIfTrue="1" operator="lessThan">
      <formula>($E$7 * 0.25)</formula>
    </cfRule>
  </conditionalFormatting>
  <conditionalFormatting sqref="E8:N8">
    <cfRule type="cellIs" dxfId="130" priority="5" stopIfTrue="1" operator="greaterThan">
      <formula>$E$8</formula>
    </cfRule>
    <cfRule type="cellIs" dxfId="129" priority="6" stopIfTrue="1" operator="equal">
      <formula>""</formula>
    </cfRule>
    <cfRule type="cellIs" dxfId="128" priority="7" stopIfTrue="1" operator="equal">
      <formula>0</formula>
    </cfRule>
    <cfRule type="cellIs" dxfId="127" priority="8" stopIfTrue="1" operator="lessThan">
      <formula>($E$8 * 0.25)</formula>
    </cfRule>
  </conditionalFormatting>
  <conditionalFormatting sqref="E9:N9">
    <cfRule type="cellIs" dxfId="126" priority="9" stopIfTrue="1" operator="greaterThan">
      <formula>$E$9</formula>
    </cfRule>
    <cfRule type="cellIs" dxfId="125" priority="10" stopIfTrue="1" operator="equal">
      <formula>""</formula>
    </cfRule>
    <cfRule type="cellIs" dxfId="124" priority="11" stopIfTrue="1" operator="equal">
      <formula>0</formula>
    </cfRule>
    <cfRule type="cellIs" dxfId="123" priority="12" stopIfTrue="1" operator="lessThan">
      <formula>($E$9 * 0.25)</formula>
    </cfRule>
  </conditionalFormatting>
  <conditionalFormatting sqref="E10:N10">
    <cfRule type="cellIs" dxfId="122" priority="13" stopIfTrue="1" operator="greaterThan">
      <formula>$E$10</formula>
    </cfRule>
    <cfRule type="cellIs" dxfId="121" priority="14" stopIfTrue="1" operator="equal">
      <formula>""</formula>
    </cfRule>
    <cfRule type="cellIs" dxfId="120" priority="15" stopIfTrue="1" operator="equal">
      <formula>0</formula>
    </cfRule>
    <cfRule type="cellIs" dxfId="119" priority="16" stopIfTrue="1" operator="lessThan">
      <formula>($E$10 * 0.25)</formula>
    </cfRule>
  </conditionalFormatting>
  <conditionalFormatting sqref="E11:N11">
    <cfRule type="cellIs" dxfId="118" priority="17" stopIfTrue="1" operator="greaterThan">
      <formula>$E$11</formula>
    </cfRule>
    <cfRule type="cellIs" dxfId="117" priority="18" stopIfTrue="1" operator="equal">
      <formula>""</formula>
    </cfRule>
    <cfRule type="cellIs" dxfId="116" priority="19" stopIfTrue="1" operator="equal">
      <formula>0</formula>
    </cfRule>
    <cfRule type="cellIs" dxfId="115" priority="20" stopIfTrue="1" operator="lessThan">
      <formula>($E$11 * 0.25)</formula>
    </cfRule>
  </conditionalFormatting>
  <conditionalFormatting sqref="E12:N12">
    <cfRule type="cellIs" dxfId="114" priority="21" stopIfTrue="1" operator="greaterThan">
      <formula>$E$12</formula>
    </cfRule>
    <cfRule type="cellIs" dxfId="113" priority="22" stopIfTrue="1" operator="equal">
      <formula>""</formula>
    </cfRule>
    <cfRule type="cellIs" dxfId="112" priority="23" stopIfTrue="1" operator="equal">
      <formula>0</formula>
    </cfRule>
    <cfRule type="cellIs" dxfId="111" priority="24" stopIfTrue="1" operator="lessThan">
      <formula>($E$12 * 0.25)</formula>
    </cfRule>
  </conditionalFormatting>
  <conditionalFormatting sqref="E13:N13">
    <cfRule type="cellIs" dxfId="110" priority="25" stopIfTrue="1" operator="greaterThan">
      <formula>$E$13</formula>
    </cfRule>
    <cfRule type="cellIs" dxfId="109" priority="26" stopIfTrue="1" operator="equal">
      <formula>""</formula>
    </cfRule>
    <cfRule type="cellIs" dxfId="108" priority="27" stopIfTrue="1" operator="equal">
      <formula>0</formula>
    </cfRule>
    <cfRule type="cellIs" dxfId="107" priority="28" stopIfTrue="1" operator="lessThan">
      <formula>($E$13 * 0.25)</formula>
    </cfRule>
  </conditionalFormatting>
  <conditionalFormatting sqref="E14:N14">
    <cfRule type="cellIs" dxfId="106" priority="29" stopIfTrue="1" operator="greaterThan">
      <formula>$E$14</formula>
    </cfRule>
    <cfRule type="cellIs" dxfId="105" priority="30" stopIfTrue="1" operator="equal">
      <formula>""</formula>
    </cfRule>
    <cfRule type="cellIs" dxfId="104" priority="31" stopIfTrue="1" operator="equal">
      <formula>0</formula>
    </cfRule>
    <cfRule type="cellIs" dxfId="103" priority="32" stopIfTrue="1" operator="lessThan">
      <formula>($E$14 * 0.25)</formula>
    </cfRule>
  </conditionalFormatting>
  <conditionalFormatting sqref="E15:N15">
    <cfRule type="cellIs" dxfId="102" priority="33" stopIfTrue="1" operator="lessThan">
      <formula>$E$15</formula>
    </cfRule>
    <cfRule type="cellIs" dxfId="101" priority="34" stopIfTrue="1" operator="greaterThan">
      <formula>0</formula>
    </cfRule>
  </conditionalFormatting>
  <conditionalFormatting sqref="E16:N16">
    <cfRule type="cellIs" dxfId="100" priority="35" stopIfTrue="1" operator="lessThan">
      <formula>$E$16</formula>
    </cfRule>
    <cfRule type="cellIs" dxfId="99" priority="36" stopIfTrue="1" operator="greaterThan">
      <formula>0</formula>
    </cfRule>
  </conditionalFormatting>
  <conditionalFormatting sqref="E17:N17">
    <cfRule type="cellIs" dxfId="98" priority="37" stopIfTrue="1" operator="lessThan">
      <formula>$E$17</formula>
    </cfRule>
    <cfRule type="cellIs" dxfId="97" priority="38" stopIfTrue="1" operator="greaterThan">
      <formula>0</formula>
    </cfRule>
  </conditionalFormatting>
  <conditionalFormatting sqref="E18:N18">
    <cfRule type="cellIs" dxfId="96" priority="39" stopIfTrue="1" operator="lessThan">
      <formula>$E$18</formula>
    </cfRule>
    <cfRule type="cellIs" dxfId="95" priority="40" stopIfTrue="1" operator="greaterThan">
      <formula>0</formula>
    </cfRule>
  </conditionalFormatting>
  <conditionalFormatting sqref="E19:N19">
    <cfRule type="cellIs" dxfId="94" priority="41" stopIfTrue="1" operator="lessThan">
      <formula>$E$19</formula>
    </cfRule>
    <cfRule type="cellIs" dxfId="93" priority="42" stopIfTrue="1" operator="greaterThan">
      <formula>0</formula>
    </cfRule>
  </conditionalFormatting>
  <conditionalFormatting sqref="C22:N22">
    <cfRule type="cellIs" dxfId="92" priority="43" stopIfTrue="1" operator="equal">
      <formula>$D$24</formula>
    </cfRule>
    <cfRule type="cellIs" dxfId="91" priority="44" stopIfTrue="1" operator="equal">
      <formula>$D$25</formula>
    </cfRule>
    <cfRule type="cellIs" dxfId="90" priority="45" stopIfTrue="1" operator="equal">
      <formula>$D$26</formula>
    </cfRule>
  </conditionalFormatting>
  <hyperlinks>
    <hyperlink ref="O3" r:id="rId1" xr:uid="{C03FE8AD-B582-4C99-82B3-8BEA5F958181}"/>
    <hyperlink ref="E3" r:id="rId2" display="Need Help using this ScoreCard?  Check out this training video." xr:uid="{A45F8077-79F0-4F2F-B56B-4BBD0BCC6C5D}"/>
    <hyperlink ref="D3" r:id="rId3" display="Need Help using this ScoreCard?  Check out this training video." xr:uid="{09E93008-7BE1-4E39-8A7E-70F691D7BF8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7BD7-BE63-46D9-970C-04456177FDE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</v>
      </c>
      <c r="G6" s="1">
        <v>115</v>
      </c>
      <c r="H6" s="1">
        <v>116</v>
      </c>
      <c r="I6" s="1">
        <v>117</v>
      </c>
      <c r="J6" s="1">
        <v>118</v>
      </c>
      <c r="K6" s="1">
        <v>119</v>
      </c>
      <c r="L6" s="1">
        <v>120</v>
      </c>
      <c r="M6" s="1">
        <v>121</v>
      </c>
      <c r="N6" s="1">
        <v>122</v>
      </c>
    </row>
    <row r="7" spans="1:69" x14ac:dyDescent="0.25">
      <c r="A7" s="19">
        <v>67913</v>
      </c>
      <c r="B7" s="19">
        <v>868184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67913</v>
      </c>
      <c r="B8" s="19">
        <v>868185</v>
      </c>
      <c r="C8" s="3" t="s">
        <v>23</v>
      </c>
      <c r="D8" s="3" t="s">
        <v>25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67913</v>
      </c>
      <c r="B9" s="19">
        <v>868186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67913</v>
      </c>
      <c r="B10" s="19">
        <v>868187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67913</v>
      </c>
      <c r="B11" s="19">
        <v>868188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67913</v>
      </c>
      <c r="B12" s="19">
        <v>868189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67913</v>
      </c>
      <c r="B13" s="19">
        <v>868190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67913</v>
      </c>
      <c r="B14" s="19">
        <v>868191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67913</v>
      </c>
      <c r="B15" s="19">
        <v>868198</v>
      </c>
      <c r="C15" s="21" t="s">
        <v>30</v>
      </c>
      <c r="D15" s="21" t="s">
        <v>31</v>
      </c>
      <c r="E15" s="21">
        <v>-666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67913</v>
      </c>
      <c r="B16" s="19">
        <v>868197</v>
      </c>
      <c r="C16" s="21" t="s">
        <v>30</v>
      </c>
      <c r="D16" s="21" t="s">
        <v>32</v>
      </c>
      <c r="E16" s="21">
        <v>-25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67913</v>
      </c>
      <c r="B17" s="19">
        <v>868193</v>
      </c>
      <c r="C17" s="21" t="s">
        <v>30</v>
      </c>
      <c r="D17" s="21" t="s">
        <v>33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67913</v>
      </c>
      <c r="B18" s="19">
        <v>868192</v>
      </c>
      <c r="C18" s="21" t="s">
        <v>30</v>
      </c>
      <c r="D18" s="21" t="s">
        <v>34</v>
      </c>
      <c r="E18" s="21">
        <v>-100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67913</v>
      </c>
      <c r="B19" s="19">
        <v>868194</v>
      </c>
      <c r="C19" s="21" t="s">
        <v>30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179" priority="1" stopIfTrue="1" operator="greaterThan">
      <formula>$E$7</formula>
    </cfRule>
    <cfRule type="cellIs" dxfId="178" priority="2" stopIfTrue="1" operator="equal">
      <formula>""</formula>
    </cfRule>
    <cfRule type="cellIs" dxfId="177" priority="3" stopIfTrue="1" operator="equal">
      <formula>0</formula>
    </cfRule>
    <cfRule type="cellIs" dxfId="176" priority="4" stopIfTrue="1" operator="lessThan">
      <formula>($E$7 * 0.25)</formula>
    </cfRule>
  </conditionalFormatting>
  <conditionalFormatting sqref="E8:N8">
    <cfRule type="cellIs" dxfId="175" priority="5" stopIfTrue="1" operator="greaterThan">
      <formula>$E$8</formula>
    </cfRule>
    <cfRule type="cellIs" dxfId="174" priority="6" stopIfTrue="1" operator="equal">
      <formula>""</formula>
    </cfRule>
    <cfRule type="cellIs" dxfId="173" priority="7" stopIfTrue="1" operator="equal">
      <formula>0</formula>
    </cfRule>
    <cfRule type="cellIs" dxfId="172" priority="8" stopIfTrue="1" operator="lessThan">
      <formula>($E$8 * 0.25)</formula>
    </cfRule>
  </conditionalFormatting>
  <conditionalFormatting sqref="E9:N9">
    <cfRule type="cellIs" dxfId="171" priority="9" stopIfTrue="1" operator="greaterThan">
      <formula>$E$9</formula>
    </cfRule>
    <cfRule type="cellIs" dxfId="170" priority="10" stopIfTrue="1" operator="equal">
      <formula>""</formula>
    </cfRule>
    <cfRule type="cellIs" dxfId="169" priority="11" stopIfTrue="1" operator="equal">
      <formula>0</formula>
    </cfRule>
    <cfRule type="cellIs" dxfId="168" priority="12" stopIfTrue="1" operator="lessThan">
      <formula>($E$9 * 0.25)</formula>
    </cfRule>
  </conditionalFormatting>
  <conditionalFormatting sqref="E10:N10">
    <cfRule type="cellIs" dxfId="167" priority="13" stopIfTrue="1" operator="greaterThan">
      <formula>$E$10</formula>
    </cfRule>
    <cfRule type="cellIs" dxfId="166" priority="14" stopIfTrue="1" operator="equal">
      <formula>""</formula>
    </cfRule>
    <cfRule type="cellIs" dxfId="165" priority="15" stopIfTrue="1" operator="equal">
      <formula>0</formula>
    </cfRule>
    <cfRule type="cellIs" dxfId="164" priority="16" stopIfTrue="1" operator="lessThan">
      <formula>($E$10 * 0.25)</formula>
    </cfRule>
  </conditionalFormatting>
  <conditionalFormatting sqref="E11:N11">
    <cfRule type="cellIs" dxfId="163" priority="17" stopIfTrue="1" operator="greaterThan">
      <formula>$E$11</formula>
    </cfRule>
    <cfRule type="cellIs" dxfId="162" priority="18" stopIfTrue="1" operator="equal">
      <formula>""</formula>
    </cfRule>
    <cfRule type="cellIs" dxfId="161" priority="19" stopIfTrue="1" operator="equal">
      <formula>0</formula>
    </cfRule>
    <cfRule type="cellIs" dxfId="160" priority="20" stopIfTrue="1" operator="lessThan">
      <formula>($E$11 * 0.25)</formula>
    </cfRule>
  </conditionalFormatting>
  <conditionalFormatting sqref="E12:N12">
    <cfRule type="cellIs" dxfId="159" priority="21" stopIfTrue="1" operator="greaterThan">
      <formula>$E$12</formula>
    </cfRule>
    <cfRule type="cellIs" dxfId="158" priority="22" stopIfTrue="1" operator="equal">
      <formula>""</formula>
    </cfRule>
    <cfRule type="cellIs" dxfId="157" priority="23" stopIfTrue="1" operator="equal">
      <formula>0</formula>
    </cfRule>
    <cfRule type="cellIs" dxfId="156" priority="24" stopIfTrue="1" operator="lessThan">
      <formula>($E$12 * 0.25)</formula>
    </cfRule>
  </conditionalFormatting>
  <conditionalFormatting sqref="E13:N13">
    <cfRule type="cellIs" dxfId="155" priority="25" stopIfTrue="1" operator="greaterThan">
      <formula>$E$13</formula>
    </cfRule>
    <cfRule type="cellIs" dxfId="154" priority="26" stopIfTrue="1" operator="equal">
      <formula>""</formula>
    </cfRule>
    <cfRule type="cellIs" dxfId="153" priority="27" stopIfTrue="1" operator="equal">
      <formula>0</formula>
    </cfRule>
    <cfRule type="cellIs" dxfId="152" priority="28" stopIfTrue="1" operator="lessThan">
      <formula>($E$13 * 0.25)</formula>
    </cfRule>
  </conditionalFormatting>
  <conditionalFormatting sqref="E14:N14">
    <cfRule type="cellIs" dxfId="151" priority="29" stopIfTrue="1" operator="greaterThan">
      <formula>$E$14</formula>
    </cfRule>
    <cfRule type="cellIs" dxfId="150" priority="30" stopIfTrue="1" operator="equal">
      <formula>""</formula>
    </cfRule>
    <cfRule type="cellIs" dxfId="149" priority="31" stopIfTrue="1" operator="equal">
      <formula>0</formula>
    </cfRule>
    <cfRule type="cellIs" dxfId="148" priority="32" stopIfTrue="1" operator="lessThan">
      <formula>($E$14 * 0.25)</formula>
    </cfRule>
  </conditionalFormatting>
  <conditionalFormatting sqref="E15:N15">
    <cfRule type="cellIs" dxfId="147" priority="33" stopIfTrue="1" operator="lessThan">
      <formula>$E$15</formula>
    </cfRule>
    <cfRule type="cellIs" dxfId="146" priority="34" stopIfTrue="1" operator="greaterThan">
      <formula>0</formula>
    </cfRule>
  </conditionalFormatting>
  <conditionalFormatting sqref="E16:N16">
    <cfRule type="cellIs" dxfId="145" priority="35" stopIfTrue="1" operator="lessThan">
      <formula>$E$16</formula>
    </cfRule>
    <cfRule type="cellIs" dxfId="144" priority="36" stopIfTrue="1" operator="greaterThan">
      <formula>0</formula>
    </cfRule>
  </conditionalFormatting>
  <conditionalFormatting sqref="E17:N17">
    <cfRule type="cellIs" dxfId="143" priority="37" stopIfTrue="1" operator="lessThan">
      <formula>$E$17</formula>
    </cfRule>
    <cfRule type="cellIs" dxfId="142" priority="38" stopIfTrue="1" operator="greaterThan">
      <formula>0</formula>
    </cfRule>
  </conditionalFormatting>
  <conditionalFormatting sqref="E18:N18">
    <cfRule type="cellIs" dxfId="141" priority="39" stopIfTrue="1" operator="lessThan">
      <formula>$E$18</formula>
    </cfRule>
    <cfRule type="cellIs" dxfId="140" priority="40" stopIfTrue="1" operator="greaterThan">
      <formula>0</formula>
    </cfRule>
  </conditionalFormatting>
  <conditionalFormatting sqref="E19:N19">
    <cfRule type="cellIs" dxfId="139" priority="41" stopIfTrue="1" operator="lessThan">
      <formula>$E$19</formula>
    </cfRule>
    <cfRule type="cellIs" dxfId="138" priority="42" stopIfTrue="1" operator="greaterThan">
      <formula>0</formula>
    </cfRule>
  </conditionalFormatting>
  <conditionalFormatting sqref="C22:N22">
    <cfRule type="cellIs" dxfId="137" priority="43" stopIfTrue="1" operator="equal">
      <formula>$D$24</formula>
    </cfRule>
    <cfRule type="cellIs" dxfId="136" priority="44" stopIfTrue="1" operator="equal">
      <formula>$D$25</formula>
    </cfRule>
    <cfRule type="cellIs" dxfId="135" priority="45" stopIfTrue="1" operator="equal">
      <formula>$D$26</formula>
    </cfRule>
  </conditionalFormatting>
  <hyperlinks>
    <hyperlink ref="O3" r:id="rId1" xr:uid="{A2567491-9E44-42A8-9BCF-5696A37667C3}"/>
    <hyperlink ref="E3" r:id="rId2" display="Need Help using this ScoreCard?  Check out this training video." xr:uid="{8C0B446B-E266-44D4-A5C7-653AEFD5726E}"/>
    <hyperlink ref="D3" r:id="rId3" display="Need Help using this ScoreCard?  Check out this training video." xr:uid="{CE55B58E-B049-4F08-B366-7D31C492238F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1C7A-C0ED-4CAE-B065-5D2126B094C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</v>
      </c>
      <c r="G6" s="1">
        <v>115</v>
      </c>
      <c r="H6" s="1">
        <v>116</v>
      </c>
      <c r="I6" s="1">
        <v>117</v>
      </c>
      <c r="J6" s="1">
        <v>118</v>
      </c>
      <c r="K6" s="1">
        <v>119</v>
      </c>
      <c r="L6" s="1">
        <v>120</v>
      </c>
      <c r="M6" s="1">
        <v>121</v>
      </c>
      <c r="N6" s="1">
        <v>122</v>
      </c>
    </row>
    <row r="7" spans="1:69" x14ac:dyDescent="0.25">
      <c r="A7" s="19">
        <v>67913</v>
      </c>
      <c r="B7" s="19">
        <v>868184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67913</v>
      </c>
      <c r="B8" s="19">
        <v>868185</v>
      </c>
      <c r="C8" s="3" t="s">
        <v>23</v>
      </c>
      <c r="D8" s="3" t="s">
        <v>25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67913</v>
      </c>
      <c r="B9" s="19">
        <v>868186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67913</v>
      </c>
      <c r="B10" s="19">
        <v>868187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67913</v>
      </c>
      <c r="B11" s="19">
        <v>868188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67913</v>
      </c>
      <c r="B12" s="19">
        <v>868189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67913</v>
      </c>
      <c r="B13" s="19">
        <v>868190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67913</v>
      </c>
      <c r="B14" s="19">
        <v>868191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67913</v>
      </c>
      <c r="B15" s="19">
        <v>868198</v>
      </c>
      <c r="C15" s="21" t="s">
        <v>30</v>
      </c>
      <c r="D15" s="21" t="s">
        <v>31</v>
      </c>
      <c r="E15" s="21">
        <v>-666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67913</v>
      </c>
      <c r="B16" s="19">
        <v>868197</v>
      </c>
      <c r="C16" s="21" t="s">
        <v>30</v>
      </c>
      <c r="D16" s="21" t="s">
        <v>32</v>
      </c>
      <c r="E16" s="21">
        <v>-25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67913</v>
      </c>
      <c r="B17" s="19">
        <v>868193</v>
      </c>
      <c r="C17" s="21" t="s">
        <v>30</v>
      </c>
      <c r="D17" s="21" t="s">
        <v>33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67913</v>
      </c>
      <c r="B18" s="19">
        <v>868192</v>
      </c>
      <c r="C18" s="21" t="s">
        <v>30</v>
      </c>
      <c r="D18" s="21" t="s">
        <v>34</v>
      </c>
      <c r="E18" s="21">
        <v>-100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67913</v>
      </c>
      <c r="B19" s="19">
        <v>868194</v>
      </c>
      <c r="C19" s="21" t="s">
        <v>30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224" priority="1" stopIfTrue="1" operator="greaterThan">
      <formula>$E$7</formula>
    </cfRule>
    <cfRule type="cellIs" dxfId="223" priority="2" stopIfTrue="1" operator="equal">
      <formula>""</formula>
    </cfRule>
    <cfRule type="cellIs" dxfId="222" priority="3" stopIfTrue="1" operator="equal">
      <formula>0</formula>
    </cfRule>
    <cfRule type="cellIs" dxfId="221" priority="4" stopIfTrue="1" operator="lessThan">
      <formula>($E$7 * 0.25)</formula>
    </cfRule>
  </conditionalFormatting>
  <conditionalFormatting sqref="E8:N8">
    <cfRule type="cellIs" dxfId="220" priority="5" stopIfTrue="1" operator="greaterThan">
      <formula>$E$8</formula>
    </cfRule>
    <cfRule type="cellIs" dxfId="219" priority="6" stopIfTrue="1" operator="equal">
      <formula>""</formula>
    </cfRule>
    <cfRule type="cellIs" dxfId="218" priority="7" stopIfTrue="1" operator="equal">
      <formula>0</formula>
    </cfRule>
    <cfRule type="cellIs" dxfId="217" priority="8" stopIfTrue="1" operator="lessThan">
      <formula>($E$8 * 0.25)</formula>
    </cfRule>
  </conditionalFormatting>
  <conditionalFormatting sqref="E9:N9">
    <cfRule type="cellIs" dxfId="216" priority="9" stopIfTrue="1" operator="greaterThan">
      <formula>$E$9</formula>
    </cfRule>
    <cfRule type="cellIs" dxfId="215" priority="10" stopIfTrue="1" operator="equal">
      <formula>""</formula>
    </cfRule>
    <cfRule type="cellIs" dxfId="214" priority="11" stopIfTrue="1" operator="equal">
      <formula>0</formula>
    </cfRule>
    <cfRule type="cellIs" dxfId="213" priority="12" stopIfTrue="1" operator="lessThan">
      <formula>($E$9 * 0.25)</formula>
    </cfRule>
  </conditionalFormatting>
  <conditionalFormatting sqref="E10:N10">
    <cfRule type="cellIs" dxfId="212" priority="13" stopIfTrue="1" operator="greaterThan">
      <formula>$E$10</formula>
    </cfRule>
    <cfRule type="cellIs" dxfId="211" priority="14" stopIfTrue="1" operator="equal">
      <formula>""</formula>
    </cfRule>
    <cfRule type="cellIs" dxfId="210" priority="15" stopIfTrue="1" operator="equal">
      <formula>0</formula>
    </cfRule>
    <cfRule type="cellIs" dxfId="209" priority="16" stopIfTrue="1" operator="lessThan">
      <formula>($E$10 * 0.25)</formula>
    </cfRule>
  </conditionalFormatting>
  <conditionalFormatting sqref="E11:N11">
    <cfRule type="cellIs" dxfId="208" priority="17" stopIfTrue="1" operator="greaterThan">
      <formula>$E$11</formula>
    </cfRule>
    <cfRule type="cellIs" dxfId="207" priority="18" stopIfTrue="1" operator="equal">
      <formula>""</formula>
    </cfRule>
    <cfRule type="cellIs" dxfId="206" priority="19" stopIfTrue="1" operator="equal">
      <formula>0</formula>
    </cfRule>
    <cfRule type="cellIs" dxfId="205" priority="20" stopIfTrue="1" operator="lessThan">
      <formula>($E$11 * 0.25)</formula>
    </cfRule>
  </conditionalFormatting>
  <conditionalFormatting sqref="E12:N12">
    <cfRule type="cellIs" dxfId="204" priority="21" stopIfTrue="1" operator="greaterThan">
      <formula>$E$12</formula>
    </cfRule>
    <cfRule type="cellIs" dxfId="203" priority="22" stopIfTrue="1" operator="equal">
      <formula>""</formula>
    </cfRule>
    <cfRule type="cellIs" dxfId="202" priority="23" stopIfTrue="1" operator="equal">
      <formula>0</formula>
    </cfRule>
    <cfRule type="cellIs" dxfId="201" priority="24" stopIfTrue="1" operator="lessThan">
      <formula>($E$12 * 0.25)</formula>
    </cfRule>
  </conditionalFormatting>
  <conditionalFormatting sqref="E13:N13">
    <cfRule type="cellIs" dxfId="200" priority="25" stopIfTrue="1" operator="greaterThan">
      <formula>$E$13</formula>
    </cfRule>
    <cfRule type="cellIs" dxfId="199" priority="26" stopIfTrue="1" operator="equal">
      <formula>""</formula>
    </cfRule>
    <cfRule type="cellIs" dxfId="198" priority="27" stopIfTrue="1" operator="equal">
      <formula>0</formula>
    </cfRule>
    <cfRule type="cellIs" dxfId="197" priority="28" stopIfTrue="1" operator="lessThan">
      <formula>($E$13 * 0.25)</formula>
    </cfRule>
  </conditionalFormatting>
  <conditionalFormatting sqref="E14:N14">
    <cfRule type="cellIs" dxfId="196" priority="29" stopIfTrue="1" operator="greaterThan">
      <formula>$E$14</formula>
    </cfRule>
    <cfRule type="cellIs" dxfId="195" priority="30" stopIfTrue="1" operator="equal">
      <formula>""</formula>
    </cfRule>
    <cfRule type="cellIs" dxfId="194" priority="31" stopIfTrue="1" operator="equal">
      <formula>0</formula>
    </cfRule>
    <cfRule type="cellIs" dxfId="193" priority="32" stopIfTrue="1" operator="lessThan">
      <formula>($E$14 * 0.25)</formula>
    </cfRule>
  </conditionalFormatting>
  <conditionalFormatting sqref="E15:N15">
    <cfRule type="cellIs" dxfId="192" priority="33" stopIfTrue="1" operator="lessThan">
      <formula>$E$15</formula>
    </cfRule>
    <cfRule type="cellIs" dxfId="191" priority="34" stopIfTrue="1" operator="greaterThan">
      <formula>0</formula>
    </cfRule>
  </conditionalFormatting>
  <conditionalFormatting sqref="E16:N16">
    <cfRule type="cellIs" dxfId="190" priority="35" stopIfTrue="1" operator="lessThan">
      <formula>$E$16</formula>
    </cfRule>
    <cfRule type="cellIs" dxfId="189" priority="36" stopIfTrue="1" operator="greaterThan">
      <formula>0</formula>
    </cfRule>
  </conditionalFormatting>
  <conditionalFormatting sqref="E17:N17">
    <cfRule type="cellIs" dxfId="188" priority="37" stopIfTrue="1" operator="lessThan">
      <formula>$E$17</formula>
    </cfRule>
    <cfRule type="cellIs" dxfId="187" priority="38" stopIfTrue="1" operator="greaterThan">
      <formula>0</formula>
    </cfRule>
  </conditionalFormatting>
  <conditionalFormatting sqref="E18:N18">
    <cfRule type="cellIs" dxfId="186" priority="39" stopIfTrue="1" operator="lessThan">
      <formula>$E$18</formula>
    </cfRule>
    <cfRule type="cellIs" dxfId="185" priority="40" stopIfTrue="1" operator="greaterThan">
      <formula>0</formula>
    </cfRule>
  </conditionalFormatting>
  <conditionalFormatting sqref="E19:N19">
    <cfRule type="cellIs" dxfId="184" priority="41" stopIfTrue="1" operator="lessThan">
      <formula>$E$19</formula>
    </cfRule>
    <cfRule type="cellIs" dxfId="183" priority="42" stopIfTrue="1" operator="greaterThan">
      <formula>0</formula>
    </cfRule>
  </conditionalFormatting>
  <conditionalFormatting sqref="C22:N22">
    <cfRule type="cellIs" dxfId="182" priority="43" stopIfTrue="1" operator="equal">
      <formula>$D$24</formula>
    </cfRule>
    <cfRule type="cellIs" dxfId="181" priority="44" stopIfTrue="1" operator="equal">
      <formula>$D$25</formula>
    </cfRule>
    <cfRule type="cellIs" dxfId="180" priority="45" stopIfTrue="1" operator="equal">
      <formula>$D$26</formula>
    </cfRule>
  </conditionalFormatting>
  <hyperlinks>
    <hyperlink ref="O3" r:id="rId1" xr:uid="{2739166D-9D1F-439A-9925-1566F6D72D31}"/>
    <hyperlink ref="E3" r:id="rId2" display="Need Help using this ScoreCard?  Check out this training video." xr:uid="{81FA0B78-631D-4A64-B850-4D53F8496BA4}"/>
    <hyperlink ref="D3" r:id="rId3" display="Need Help using this ScoreCard?  Check out this training video." xr:uid="{C0A183EF-EFEC-4FDD-842B-19A97DABA00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CE14-FC91-44F4-9C1A-246E8F96E26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114</v>
      </c>
      <c r="G6" s="1">
        <v>115</v>
      </c>
      <c r="H6" s="1">
        <v>116</v>
      </c>
      <c r="I6" s="1">
        <v>117</v>
      </c>
      <c r="J6" s="1">
        <v>118</v>
      </c>
      <c r="K6" s="1">
        <v>119</v>
      </c>
      <c r="L6" s="1">
        <v>120</v>
      </c>
      <c r="M6" s="1">
        <v>121</v>
      </c>
      <c r="N6" s="1">
        <v>122</v>
      </c>
    </row>
    <row r="7" spans="1:69" x14ac:dyDescent="0.25">
      <c r="A7" s="19">
        <v>67913</v>
      </c>
      <c r="B7" s="19">
        <v>868184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67913</v>
      </c>
      <c r="B8" s="19">
        <v>868185</v>
      </c>
      <c r="C8" s="3" t="s">
        <v>23</v>
      </c>
      <c r="D8" s="3" t="s">
        <v>25</v>
      </c>
      <c r="E8" s="3">
        <v>150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67913</v>
      </c>
      <c r="B9" s="19">
        <v>868186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67913</v>
      </c>
      <c r="B10" s="19">
        <v>868187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67913</v>
      </c>
      <c r="B11" s="19">
        <v>868188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67913</v>
      </c>
      <c r="B12" s="19">
        <v>868189</v>
      </c>
      <c r="C12" s="3" t="s">
        <v>23</v>
      </c>
      <c r="D12" s="3" t="s">
        <v>29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67913</v>
      </c>
      <c r="B13" s="19">
        <v>868190</v>
      </c>
      <c r="C13" s="3" t="s">
        <v>23</v>
      </c>
      <c r="D13" s="3"/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67913</v>
      </c>
      <c r="B14" s="19">
        <v>868191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67913</v>
      </c>
      <c r="B15" s="19">
        <v>868198</v>
      </c>
      <c r="C15" s="21" t="s">
        <v>30</v>
      </c>
      <c r="D15" s="21" t="s">
        <v>31</v>
      </c>
      <c r="E15" s="21">
        <v>-666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67913</v>
      </c>
      <c r="B16" s="19">
        <v>868197</v>
      </c>
      <c r="C16" s="21" t="s">
        <v>30</v>
      </c>
      <c r="D16" s="21" t="s">
        <v>32</v>
      </c>
      <c r="E16" s="21">
        <v>-25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67913</v>
      </c>
      <c r="B17" s="19">
        <v>868193</v>
      </c>
      <c r="C17" s="21" t="s">
        <v>30</v>
      </c>
      <c r="D17" s="21" t="s">
        <v>33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67913</v>
      </c>
      <c r="B18" s="19">
        <v>868192</v>
      </c>
      <c r="C18" s="21" t="s">
        <v>30</v>
      </c>
      <c r="D18" s="21" t="s">
        <v>34</v>
      </c>
      <c r="E18" s="21">
        <v>-100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67913</v>
      </c>
      <c r="B19" s="19">
        <v>868194</v>
      </c>
      <c r="C19" s="21" t="s">
        <v>30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E28" t="s">
        <v>43</v>
      </c>
      <c r="F28" s="31"/>
      <c r="G28" s="31"/>
      <c r="H28" s="31"/>
      <c r="I28" s="31"/>
      <c r="J28" s="31"/>
      <c r="K28" s="31"/>
      <c r="L28" s="31"/>
      <c r="M28" s="31"/>
      <c r="N28" s="3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269" priority="1" stopIfTrue="1" operator="greaterThan">
      <formula>$E$7</formula>
    </cfRule>
    <cfRule type="cellIs" dxfId="268" priority="2" stopIfTrue="1" operator="equal">
      <formula>""</formula>
    </cfRule>
    <cfRule type="cellIs" dxfId="267" priority="3" stopIfTrue="1" operator="equal">
      <formula>0</formula>
    </cfRule>
    <cfRule type="cellIs" dxfId="266" priority="4" stopIfTrue="1" operator="lessThan">
      <formula>($E$7 * 0.25)</formula>
    </cfRule>
  </conditionalFormatting>
  <conditionalFormatting sqref="E8:N8">
    <cfRule type="cellIs" dxfId="265" priority="5" stopIfTrue="1" operator="greaterThan">
      <formula>$E$8</formula>
    </cfRule>
    <cfRule type="cellIs" dxfId="264" priority="6" stopIfTrue="1" operator="equal">
      <formula>""</formula>
    </cfRule>
    <cfRule type="cellIs" dxfId="263" priority="7" stopIfTrue="1" operator="equal">
      <formula>0</formula>
    </cfRule>
    <cfRule type="cellIs" dxfId="262" priority="8" stopIfTrue="1" operator="lessThan">
      <formula>($E$8 * 0.25)</formula>
    </cfRule>
  </conditionalFormatting>
  <conditionalFormatting sqref="E9:N9">
    <cfRule type="cellIs" dxfId="261" priority="9" stopIfTrue="1" operator="greaterThan">
      <formula>$E$9</formula>
    </cfRule>
    <cfRule type="cellIs" dxfId="260" priority="10" stopIfTrue="1" operator="equal">
      <formula>""</formula>
    </cfRule>
    <cfRule type="cellIs" dxfId="259" priority="11" stopIfTrue="1" operator="equal">
      <formula>0</formula>
    </cfRule>
    <cfRule type="cellIs" dxfId="258" priority="12" stopIfTrue="1" operator="lessThan">
      <formula>($E$9 * 0.25)</formula>
    </cfRule>
  </conditionalFormatting>
  <conditionalFormatting sqref="E10:N10">
    <cfRule type="cellIs" dxfId="257" priority="13" stopIfTrue="1" operator="greaterThan">
      <formula>$E$10</formula>
    </cfRule>
    <cfRule type="cellIs" dxfId="256" priority="14" stopIfTrue="1" operator="equal">
      <formula>""</formula>
    </cfRule>
    <cfRule type="cellIs" dxfId="255" priority="15" stopIfTrue="1" operator="equal">
      <formula>0</formula>
    </cfRule>
    <cfRule type="cellIs" dxfId="254" priority="16" stopIfTrue="1" operator="lessThan">
      <formula>($E$10 * 0.25)</formula>
    </cfRule>
  </conditionalFormatting>
  <conditionalFormatting sqref="E11:N11">
    <cfRule type="cellIs" dxfId="253" priority="17" stopIfTrue="1" operator="greaterThan">
      <formula>$E$11</formula>
    </cfRule>
    <cfRule type="cellIs" dxfId="252" priority="18" stopIfTrue="1" operator="equal">
      <formula>""</formula>
    </cfRule>
    <cfRule type="cellIs" dxfId="251" priority="19" stopIfTrue="1" operator="equal">
      <formula>0</formula>
    </cfRule>
    <cfRule type="cellIs" dxfId="250" priority="20" stopIfTrue="1" operator="lessThan">
      <formula>($E$11 * 0.25)</formula>
    </cfRule>
  </conditionalFormatting>
  <conditionalFormatting sqref="E12:N12">
    <cfRule type="cellIs" dxfId="249" priority="21" stopIfTrue="1" operator="greaterThan">
      <formula>$E$12</formula>
    </cfRule>
    <cfRule type="cellIs" dxfId="248" priority="22" stopIfTrue="1" operator="equal">
      <formula>""</formula>
    </cfRule>
    <cfRule type="cellIs" dxfId="247" priority="23" stopIfTrue="1" operator="equal">
      <formula>0</formula>
    </cfRule>
    <cfRule type="cellIs" dxfId="246" priority="24" stopIfTrue="1" operator="lessThan">
      <formula>($E$12 * 0.25)</formula>
    </cfRule>
  </conditionalFormatting>
  <conditionalFormatting sqref="E13:N13">
    <cfRule type="cellIs" dxfId="245" priority="25" stopIfTrue="1" operator="greaterThan">
      <formula>$E$13</formula>
    </cfRule>
    <cfRule type="cellIs" dxfId="244" priority="26" stopIfTrue="1" operator="equal">
      <formula>""</formula>
    </cfRule>
    <cfRule type="cellIs" dxfId="243" priority="27" stopIfTrue="1" operator="equal">
      <formula>0</formula>
    </cfRule>
    <cfRule type="cellIs" dxfId="242" priority="28" stopIfTrue="1" operator="lessThan">
      <formula>($E$13 * 0.25)</formula>
    </cfRule>
  </conditionalFormatting>
  <conditionalFormatting sqref="E14:N14">
    <cfRule type="cellIs" dxfId="241" priority="29" stopIfTrue="1" operator="greaterThan">
      <formula>$E$14</formula>
    </cfRule>
    <cfRule type="cellIs" dxfId="240" priority="30" stopIfTrue="1" operator="equal">
      <formula>""</formula>
    </cfRule>
    <cfRule type="cellIs" dxfId="239" priority="31" stopIfTrue="1" operator="equal">
      <formula>0</formula>
    </cfRule>
    <cfRule type="cellIs" dxfId="238" priority="32" stopIfTrue="1" operator="lessThan">
      <formula>($E$14 * 0.25)</formula>
    </cfRule>
  </conditionalFormatting>
  <conditionalFormatting sqref="E15:N15">
    <cfRule type="cellIs" dxfId="237" priority="33" stopIfTrue="1" operator="lessThan">
      <formula>$E$15</formula>
    </cfRule>
    <cfRule type="cellIs" dxfId="236" priority="34" stopIfTrue="1" operator="greaterThan">
      <formula>0</formula>
    </cfRule>
  </conditionalFormatting>
  <conditionalFormatting sqref="E16:N16">
    <cfRule type="cellIs" dxfId="235" priority="35" stopIfTrue="1" operator="lessThan">
      <formula>$E$16</formula>
    </cfRule>
    <cfRule type="cellIs" dxfId="234" priority="36" stopIfTrue="1" operator="greaterThan">
      <formula>0</formula>
    </cfRule>
  </conditionalFormatting>
  <conditionalFormatting sqref="E17:N17">
    <cfRule type="cellIs" dxfId="233" priority="37" stopIfTrue="1" operator="lessThan">
      <formula>$E$17</formula>
    </cfRule>
    <cfRule type="cellIs" dxfId="232" priority="38" stopIfTrue="1" operator="greaterThan">
      <formula>0</formula>
    </cfRule>
  </conditionalFormatting>
  <conditionalFormatting sqref="E18:N18">
    <cfRule type="cellIs" dxfId="231" priority="39" stopIfTrue="1" operator="lessThan">
      <formula>$E$18</formula>
    </cfRule>
    <cfRule type="cellIs" dxfId="230" priority="40" stopIfTrue="1" operator="greaterThan">
      <formula>0</formula>
    </cfRule>
  </conditionalFormatting>
  <conditionalFormatting sqref="E19:N19">
    <cfRule type="cellIs" dxfId="229" priority="41" stopIfTrue="1" operator="lessThan">
      <formula>$E$19</formula>
    </cfRule>
    <cfRule type="cellIs" dxfId="228" priority="42" stopIfTrue="1" operator="greaterThan">
      <formula>0</formula>
    </cfRule>
  </conditionalFormatting>
  <conditionalFormatting sqref="C22:N22">
    <cfRule type="cellIs" dxfId="227" priority="43" stopIfTrue="1" operator="equal">
      <formula>$D$24</formula>
    </cfRule>
    <cfRule type="cellIs" dxfId="226" priority="44" stopIfTrue="1" operator="equal">
      <formula>$D$25</formula>
    </cfRule>
    <cfRule type="cellIs" dxfId="225" priority="45" stopIfTrue="1" operator="equal">
      <formula>$D$26</formula>
    </cfRule>
  </conditionalFormatting>
  <hyperlinks>
    <hyperlink ref="O3" r:id="rId1" xr:uid="{8BE068AD-7E62-4C1E-AD2E-9075C3D031E3}"/>
    <hyperlink ref="E3" r:id="rId2" display="Need Help using this ScoreCard?  Check out this training video." xr:uid="{62312235-9DAB-4B52-A838-7B59AE8DC25A}"/>
    <hyperlink ref="D3" r:id="rId3" display="Need Help using this ScoreCard?  Check out this training video." xr:uid="{08E69CE9-ACD9-46B7-9226-B79643E481A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763E-F1C2-4219-BC27-1B4AF03BF7C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N19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12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114</v>
      </c>
      <c r="G6" s="35">
        <v>115</v>
      </c>
      <c r="H6" s="35">
        <v>116</v>
      </c>
      <c r="I6" s="35">
        <v>117</v>
      </c>
      <c r="J6" s="35">
        <v>118</v>
      </c>
      <c r="K6" s="35">
        <v>119</v>
      </c>
      <c r="L6" s="35">
        <v>120</v>
      </c>
      <c r="M6" s="35">
        <v>121</v>
      </c>
      <c r="N6" s="35">
        <v>122</v>
      </c>
    </row>
    <row r="7" spans="1:69" ht="30" x14ac:dyDescent="0.5">
      <c r="A7" s="19">
        <v>67913</v>
      </c>
      <c r="B7" s="19">
        <v>868184</v>
      </c>
      <c r="C7" s="18" t="s">
        <v>23</v>
      </c>
      <c r="D7" s="3" t="s">
        <v>24</v>
      </c>
      <c r="E7" s="3">
        <v>150</v>
      </c>
      <c r="F7" s="36"/>
      <c r="G7" s="36"/>
      <c r="H7" s="36"/>
      <c r="I7" s="36"/>
      <c r="J7" s="36"/>
      <c r="K7" s="36"/>
      <c r="L7" s="36"/>
      <c r="M7" s="36"/>
      <c r="N7" s="3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67913</v>
      </c>
      <c r="B8" s="19">
        <v>868185</v>
      </c>
      <c r="C8" s="3" t="s">
        <v>23</v>
      </c>
      <c r="D8" s="3" t="s">
        <v>25</v>
      </c>
      <c r="E8" s="3">
        <v>150</v>
      </c>
      <c r="F8" s="36"/>
      <c r="G8" s="36"/>
      <c r="H8" s="36"/>
      <c r="I8" s="36"/>
      <c r="J8" s="36"/>
      <c r="K8" s="36"/>
      <c r="L8" s="36"/>
      <c r="M8" s="36"/>
      <c r="N8" s="3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67913</v>
      </c>
      <c r="B9" s="19">
        <v>868186</v>
      </c>
      <c r="C9" s="3" t="s">
        <v>23</v>
      </c>
      <c r="D9" s="3" t="s">
        <v>26</v>
      </c>
      <c r="E9" s="3">
        <v>200</v>
      </c>
      <c r="F9" s="36"/>
      <c r="G9" s="36"/>
      <c r="H9" s="36"/>
      <c r="I9" s="36"/>
      <c r="J9" s="36"/>
      <c r="K9" s="36"/>
      <c r="L9" s="36"/>
      <c r="M9" s="36"/>
      <c r="N9" s="3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67913</v>
      </c>
      <c r="B10" s="19">
        <v>868187</v>
      </c>
      <c r="C10" s="3" t="s">
        <v>23</v>
      </c>
      <c r="D10" s="3" t="s">
        <v>27</v>
      </c>
      <c r="E10" s="3">
        <v>150</v>
      </c>
      <c r="F10" s="36"/>
      <c r="G10" s="36"/>
      <c r="H10" s="36"/>
      <c r="I10" s="36"/>
      <c r="J10" s="36"/>
      <c r="K10" s="36"/>
      <c r="L10" s="36"/>
      <c r="M10" s="36"/>
      <c r="N10" s="3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67913</v>
      </c>
      <c r="B11" s="19">
        <v>868188</v>
      </c>
      <c r="C11" s="3" t="s">
        <v>23</v>
      </c>
      <c r="D11" s="3" t="s">
        <v>28</v>
      </c>
      <c r="E11" s="3">
        <v>200</v>
      </c>
      <c r="F11" s="36"/>
      <c r="G11" s="36"/>
      <c r="H11" s="36"/>
      <c r="I11" s="36"/>
      <c r="J11" s="36"/>
      <c r="K11" s="36"/>
      <c r="L11" s="36"/>
      <c r="M11" s="36"/>
      <c r="N11" s="3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67913</v>
      </c>
      <c r="B12" s="19">
        <v>868189</v>
      </c>
      <c r="C12" s="3" t="s">
        <v>23</v>
      </c>
      <c r="D12" s="3" t="s">
        <v>29</v>
      </c>
      <c r="E12" s="3">
        <v>150</v>
      </c>
      <c r="F12" s="36"/>
      <c r="G12" s="36"/>
      <c r="H12" s="36"/>
      <c r="I12" s="36"/>
      <c r="J12" s="36"/>
      <c r="K12" s="36"/>
      <c r="L12" s="36"/>
      <c r="M12" s="36"/>
      <c r="N12" s="3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67913</v>
      </c>
      <c r="B13" s="19">
        <v>868190</v>
      </c>
      <c r="C13" s="3" t="s">
        <v>23</v>
      </c>
      <c r="D13" s="3"/>
      <c r="E13" s="3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67913</v>
      </c>
      <c r="B14" s="19">
        <v>868191</v>
      </c>
      <c r="C14" s="3" t="s">
        <v>23</v>
      </c>
      <c r="D14" s="3"/>
      <c r="E14" s="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67913</v>
      </c>
      <c r="B15" s="19">
        <v>868198</v>
      </c>
      <c r="C15" s="21" t="s">
        <v>30</v>
      </c>
      <c r="D15" s="21" t="s">
        <v>31</v>
      </c>
      <c r="E15" s="21">
        <v>-666</v>
      </c>
      <c r="F15" s="36"/>
      <c r="G15" s="36"/>
      <c r="H15" s="36"/>
      <c r="I15" s="36"/>
      <c r="J15" s="36"/>
      <c r="K15" s="36"/>
      <c r="L15" s="36"/>
      <c r="M15" s="36"/>
      <c r="N15" s="36"/>
      <c r="O15" s="2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67913</v>
      </c>
      <c r="B16" s="19">
        <v>868197</v>
      </c>
      <c r="C16" s="21" t="s">
        <v>30</v>
      </c>
      <c r="D16" s="21" t="s">
        <v>32</v>
      </c>
      <c r="E16" s="21">
        <v>-25</v>
      </c>
      <c r="F16" s="36"/>
      <c r="G16" s="36"/>
      <c r="H16" s="36"/>
      <c r="I16" s="36"/>
      <c r="J16" s="36"/>
      <c r="K16" s="36"/>
      <c r="L16" s="36"/>
      <c r="M16" s="36"/>
      <c r="N16" s="36"/>
      <c r="O16" s="2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67913</v>
      </c>
      <c r="B17" s="19">
        <v>868193</v>
      </c>
      <c r="C17" s="21" t="s">
        <v>30</v>
      </c>
      <c r="D17" s="21" t="s">
        <v>33</v>
      </c>
      <c r="E17" s="21">
        <v>-50</v>
      </c>
      <c r="F17" s="36"/>
      <c r="G17" s="36"/>
      <c r="H17" s="36"/>
      <c r="I17" s="36"/>
      <c r="J17" s="36"/>
      <c r="K17" s="36"/>
      <c r="L17" s="36"/>
      <c r="M17" s="36"/>
      <c r="N17" s="36"/>
      <c r="O17" s="2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67913</v>
      </c>
      <c r="B18" s="19">
        <v>868192</v>
      </c>
      <c r="C18" s="21" t="s">
        <v>30</v>
      </c>
      <c r="D18" s="21" t="s">
        <v>34</v>
      </c>
      <c r="E18" s="21">
        <v>-100</v>
      </c>
      <c r="F18" s="36"/>
      <c r="G18" s="36"/>
      <c r="H18" s="36"/>
      <c r="I18" s="36"/>
      <c r="J18" s="36"/>
      <c r="K18" s="36"/>
      <c r="L18" s="36"/>
      <c r="M18" s="36"/>
      <c r="N18" s="36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67913</v>
      </c>
      <c r="B19" s="19">
        <v>868194</v>
      </c>
      <c r="C19" s="21" t="s">
        <v>30</v>
      </c>
      <c r="D19" s="21" t="s">
        <v>35</v>
      </c>
      <c r="E19" s="21">
        <v>-10</v>
      </c>
      <c r="F19" s="36"/>
      <c r="G19" s="36"/>
      <c r="H19" s="36"/>
      <c r="I19" s="36"/>
      <c r="J19" s="36"/>
      <c r="K19" s="36"/>
      <c r="L19" s="36"/>
      <c r="M19" s="36"/>
      <c r="N19" s="36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36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F22" s="23">
        <f>SUM($F$7:$F$19)</f>
        <v>0</v>
      </c>
      <c r="G22" s="23">
        <f>SUM($G$7:$G$19)</f>
        <v>0</v>
      </c>
      <c r="H22" s="23">
        <f>SUM($H$7:$H$19)</f>
        <v>0</v>
      </c>
      <c r="I22" s="23">
        <f>SUM($I$7:$I$19)</f>
        <v>0</v>
      </c>
      <c r="J22" s="23">
        <f>SUM($J$7:$J$19)</f>
        <v>0</v>
      </c>
      <c r="K22" s="23">
        <f>SUM($K$7:$K$19)</f>
        <v>0</v>
      </c>
      <c r="L22" s="23">
        <f>SUM($L$7:$L$19)</f>
        <v>0</v>
      </c>
      <c r="M22" s="23">
        <f>SUM($M$7:$M$19)</f>
        <v>0</v>
      </c>
      <c r="N22" s="23">
        <f>SUM($N$7:$N$19)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s="24" t="s">
        <v>39</v>
      </c>
      <c r="E23" s="24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D24" s="25">
        <f>LARGE($F$22:$N$22,1)</f>
        <v>0</v>
      </c>
      <c r="E24">
        <f>INDEX($F$6:$N$6,MATCH($D$24,$F$22:$N$22,0))</f>
        <v>114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41</v>
      </c>
      <c r="D25" s="20">
        <f>LARGE($F$22:$N$22,2)</f>
        <v>0</v>
      </c>
      <c r="E25">
        <f>INDEX($F$6:$N$6,MATCH($D$25,$F$22:$N$22,0))</f>
        <v>114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D26" s="26">
        <f>LARGE($F$22:$N$22,3)</f>
        <v>0</v>
      </c>
      <c r="E26">
        <f>INDEX($F$6:$N$6,MATCH($D$26,$F$22:$N$22,0))</f>
        <v>114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3.8" x14ac:dyDescent="0.25">
      <c r="D27" s="27">
        <f>LARGE($F$22:$N$22,4)</f>
        <v>0</v>
      </c>
      <c r="E27" s="29" t="str">
        <f>IF( OR( EXACT( $D$24,$D$25 ), EXACT($D$25,$D$26 ), EXACT($D$26,$D$27 )),"** TIE **", " ")</f>
        <v>** TIE **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00.05" customHeight="1" x14ac:dyDescent="0.25">
      <c r="E28" s="30" t="s">
        <v>43</v>
      </c>
      <c r="F28" s="34" t="str">
        <f>Judge1!F28 &amp; " " &amp; Judge2!F28 &amp; " " &amp; Judge3!F28 &amp; " " &amp; Judge4!F28 &amp; " " &amp; Judge5!F28</f>
        <v xml:space="preserve">    </v>
      </c>
      <c r="G28" s="31" t="str">
        <f>Judge1!G28 &amp; " " &amp; Judge2!G28 &amp; " " &amp; Judge3!G28 &amp; " " &amp; Judge4!G28 &amp; " " &amp; Judge5!G28</f>
        <v xml:space="preserve">    </v>
      </c>
      <c r="H28" s="31" t="str">
        <f>Judge1!H28 &amp; " " &amp; Judge2!H28 &amp; " " &amp; Judge3!H28 &amp; " " &amp; Judge4!H28 &amp; " " &amp; Judge5!H28</f>
        <v xml:space="preserve">    </v>
      </c>
      <c r="I28" s="31" t="str">
        <f>Judge1!I28 &amp; " " &amp; Judge2!I28 &amp; " " &amp; Judge3!I28 &amp; " " &amp; Judge4!I28 &amp; " " &amp; Judge5!I28</f>
        <v xml:space="preserve">    </v>
      </c>
      <c r="J28" s="31" t="str">
        <f>Judge1!J28 &amp; " " &amp; Judge2!J28 &amp; " " &amp; Judge3!J28 &amp; " " &amp; Judge4!J28 &amp; " " &amp; Judge5!J28</f>
        <v xml:space="preserve">    </v>
      </c>
      <c r="K28" s="31" t="str">
        <f>Judge1!K28 &amp; " " &amp; Judge2!K28 &amp; " " &amp; Judge3!K28 &amp; " " &amp; Judge4!K28 &amp; " " &amp; Judge5!K28</f>
        <v xml:space="preserve">    </v>
      </c>
      <c r="L28" s="31" t="str">
        <f>Judge1!L28 &amp; " " &amp; Judge2!L28 &amp; " " &amp; Judge3!L28 &amp; " " &amp; Judge4!L28 &amp; " " &amp; Judge5!L28</f>
        <v xml:space="preserve">    </v>
      </c>
      <c r="M28" s="31" t="str">
        <f>Judge1!M28 &amp; " " &amp; Judge2!M28 &amp; " " &amp; Judge3!M28 &amp; " " &amp; Judge4!M28 &amp; " " &amp; Judge5!M28</f>
        <v xml:space="preserve">    </v>
      </c>
      <c r="N28" s="31" t="str">
        <f>Judge1!N28 &amp; " " &amp; Judge2!N28 &amp; " " &amp; Judge3!N28 &amp; " " &amp; Judge4!N28 &amp; " " &amp; Judge5!N28</f>
        <v xml:space="preserve">    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44" priority="1" stopIfTrue="1" operator="greaterThan">
      <formula>$E$7</formula>
    </cfRule>
    <cfRule type="cellIs" dxfId="43" priority="2" stopIfTrue="1" operator="equal">
      <formula>""</formula>
    </cfRule>
    <cfRule type="cellIs" dxfId="42" priority="3" stopIfTrue="1" operator="equal">
      <formula>0</formula>
    </cfRule>
    <cfRule type="cellIs" dxfId="41" priority="4" stopIfTrue="1" operator="lessThan">
      <formula>($E$7 * 0.25)</formula>
    </cfRule>
  </conditionalFormatting>
  <conditionalFormatting sqref="E8">
    <cfRule type="cellIs" dxfId="40" priority="5" stopIfTrue="1" operator="greaterThan">
      <formula>$E$8</formula>
    </cfRule>
    <cfRule type="cellIs" dxfId="39" priority="6" stopIfTrue="1" operator="equal">
      <formula>""</formula>
    </cfRule>
    <cfRule type="cellIs" dxfId="38" priority="7" stopIfTrue="1" operator="equal">
      <formula>0</formula>
    </cfRule>
    <cfRule type="cellIs" dxfId="37" priority="8" stopIfTrue="1" operator="lessThan">
      <formula>($E$8 * 0.25)</formula>
    </cfRule>
  </conditionalFormatting>
  <conditionalFormatting sqref="E9">
    <cfRule type="cellIs" dxfId="36" priority="9" stopIfTrue="1" operator="greaterThan">
      <formula>$E$9</formula>
    </cfRule>
    <cfRule type="cellIs" dxfId="35" priority="10" stopIfTrue="1" operator="equal">
      <formula>""</formula>
    </cfRule>
    <cfRule type="cellIs" dxfId="34" priority="11" stopIfTrue="1" operator="equal">
      <formula>0</formula>
    </cfRule>
    <cfRule type="cellIs" dxfId="33" priority="12" stopIfTrue="1" operator="lessThan">
      <formula>($E$9 * 0.25)</formula>
    </cfRule>
  </conditionalFormatting>
  <conditionalFormatting sqref="E10">
    <cfRule type="cellIs" dxfId="32" priority="13" stopIfTrue="1" operator="greaterThan">
      <formula>$E$10</formula>
    </cfRule>
    <cfRule type="cellIs" dxfId="31" priority="14" stopIfTrue="1" operator="equal">
      <formula>""</formula>
    </cfRule>
    <cfRule type="cellIs" dxfId="30" priority="15" stopIfTrue="1" operator="equal">
      <formula>0</formula>
    </cfRule>
    <cfRule type="cellIs" dxfId="29" priority="16" stopIfTrue="1" operator="lessThan">
      <formula>($E$10 * 0.25)</formula>
    </cfRule>
  </conditionalFormatting>
  <conditionalFormatting sqref="E11">
    <cfRule type="cellIs" dxfId="28" priority="17" stopIfTrue="1" operator="greaterThan">
      <formula>$E$11</formula>
    </cfRule>
    <cfRule type="cellIs" dxfId="27" priority="18" stopIfTrue="1" operator="equal">
      <formula>""</formula>
    </cfRule>
    <cfRule type="cellIs" dxfId="26" priority="19" stopIfTrue="1" operator="equal">
      <formula>0</formula>
    </cfRule>
    <cfRule type="cellIs" dxfId="25" priority="20" stopIfTrue="1" operator="lessThan">
      <formula>($E$11 * 0.25)</formula>
    </cfRule>
  </conditionalFormatting>
  <conditionalFormatting sqref="E12">
    <cfRule type="cellIs" dxfId="24" priority="21" stopIfTrue="1" operator="greaterThan">
      <formula>$E$12</formula>
    </cfRule>
    <cfRule type="cellIs" dxfId="23" priority="22" stopIfTrue="1" operator="equal">
      <formula>""</formula>
    </cfRule>
    <cfRule type="cellIs" dxfId="22" priority="23" stopIfTrue="1" operator="equal">
      <formula>0</formula>
    </cfRule>
    <cfRule type="cellIs" dxfId="21" priority="24" stopIfTrue="1" operator="lessThan">
      <formula>($E$12 * 0.25)</formula>
    </cfRule>
  </conditionalFormatting>
  <conditionalFormatting sqref="E13">
    <cfRule type="cellIs" dxfId="20" priority="25" stopIfTrue="1" operator="greaterThan">
      <formula>$E$13</formula>
    </cfRule>
    <cfRule type="cellIs" dxfId="19" priority="26" stopIfTrue="1" operator="equal">
      <formula>""</formula>
    </cfRule>
    <cfRule type="cellIs" dxfId="18" priority="27" stopIfTrue="1" operator="equal">
      <formula>0</formula>
    </cfRule>
    <cfRule type="cellIs" dxfId="17" priority="28" stopIfTrue="1" operator="lessThan">
      <formula>($E$13 * 0.25)</formula>
    </cfRule>
  </conditionalFormatting>
  <conditionalFormatting sqref="E14">
    <cfRule type="cellIs" dxfId="16" priority="29" stopIfTrue="1" operator="greaterThan">
      <formula>$E$14</formula>
    </cfRule>
    <cfRule type="cellIs" dxfId="15" priority="30" stopIfTrue="1" operator="equal">
      <formula>""</formula>
    </cfRule>
    <cfRule type="cellIs" dxfId="14" priority="31" stopIfTrue="1" operator="equal">
      <formula>0</formula>
    </cfRule>
    <cfRule type="cellIs" dxfId="13" priority="32" stopIfTrue="1" operator="lessThan">
      <formula>($E$14 * 0.25)</formula>
    </cfRule>
  </conditionalFormatting>
  <conditionalFormatting sqref="E15">
    <cfRule type="cellIs" dxfId="12" priority="33" stopIfTrue="1" operator="lessThan">
      <formula>$E$15</formula>
    </cfRule>
    <cfRule type="cellIs" dxfId="11" priority="34" stopIfTrue="1" operator="greaterThan">
      <formula>0</formula>
    </cfRule>
  </conditionalFormatting>
  <conditionalFormatting sqref="E16">
    <cfRule type="cellIs" dxfId="10" priority="35" stopIfTrue="1" operator="lessThan">
      <formula>$E$16</formula>
    </cfRule>
    <cfRule type="cellIs" dxfId="9" priority="36" stopIfTrue="1" operator="greaterThan">
      <formula>0</formula>
    </cfRule>
  </conditionalFormatting>
  <conditionalFormatting sqref="E17">
    <cfRule type="cellIs" dxfId="8" priority="37" stopIfTrue="1" operator="lessThan">
      <formula>$E$17</formula>
    </cfRule>
    <cfRule type="cellIs" dxfId="7" priority="38" stopIfTrue="1" operator="greaterThan">
      <formula>0</formula>
    </cfRule>
  </conditionalFormatting>
  <conditionalFormatting sqref="E18">
    <cfRule type="cellIs" dxfId="6" priority="39" stopIfTrue="1" operator="lessThan">
      <formula>$E$18</formula>
    </cfRule>
    <cfRule type="cellIs" dxfId="5" priority="40" stopIfTrue="1" operator="greaterThan">
      <formula>0</formula>
    </cfRule>
  </conditionalFormatting>
  <conditionalFormatting sqref="E19">
    <cfRule type="cellIs" dxfId="4" priority="41" stopIfTrue="1" operator="lessThan">
      <formula>$E$19</formula>
    </cfRule>
    <cfRule type="cellIs" dxfId="3" priority="42" stopIfTrue="1" operator="greaterThan">
      <formula>0</formula>
    </cfRule>
  </conditionalFormatting>
  <conditionalFormatting sqref="C22:N22">
    <cfRule type="cellIs" dxfId="2" priority="43" stopIfTrue="1" operator="equal">
      <formula>$D$24</formula>
    </cfRule>
    <cfRule type="cellIs" dxfId="1" priority="44" stopIfTrue="1" operator="equal">
      <formula>$D$25</formula>
    </cfRule>
    <cfRule type="cellIs" dxfId="0" priority="45" stopIfTrue="1" operator="equal">
      <formula>$D$26</formula>
    </cfRule>
  </conditionalFormatting>
  <hyperlinks>
    <hyperlink ref="O3" r:id="rId1" xr:uid="{D63EE0EB-0494-49E7-927E-4B7ADD01E739}"/>
    <hyperlink ref="E3" r:id="rId2" display="Need Help using this ScoreCard?  Check out this training video." xr:uid="{A490DC25-B577-4317-B9B5-37193DB6AB3D}"/>
    <hyperlink ref="D3" r:id="rId3" display="Need Help using this ScoreCard?  Check out this training video." xr:uid="{6FAC20CF-5632-4BE2-835B-C23AFC95A9BF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2019-07-16T22:50:54Z</dcterms:modified>
</cp:coreProperties>
</file>