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F5D26124-0EF7-4E62-A306-9C6956223CFB}" xr6:coauthVersionLast="43" xr6:coauthVersionMax="43" xr10:uidLastSave="{00000000-0000-0000-0000-000000000000}"/>
  <bookViews>
    <workbookView xWindow="3456" yWindow="3456" windowWidth="23040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Judge1!$F$31</definedName>
    <definedName name="FirstComment" localSheetId="2">Judge2!$F$31</definedName>
    <definedName name="FirstComment" localSheetId="3">Judge3!$F$31</definedName>
    <definedName name="FirstComment" localSheetId="4">Judge4!$F$31</definedName>
    <definedName name="FirstComment" localSheetId="5">Judge5!$F$31</definedName>
    <definedName name="FirstComment" localSheetId="6">Printable!$F$31</definedName>
    <definedName name="FirstComment">Totals!$F$31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9" l="1"/>
  <c r="J31" i="9"/>
  <c r="I31" i="9"/>
  <c r="H31" i="9"/>
  <c r="G31" i="9"/>
  <c r="F31" i="9"/>
  <c r="E24" i="9"/>
  <c r="K25" i="9"/>
  <c r="J25" i="9"/>
  <c r="I25" i="9"/>
  <c r="H25" i="9"/>
  <c r="G25" i="9"/>
  <c r="F25" i="9"/>
  <c r="G31" i="1"/>
  <c r="H31" i="1"/>
  <c r="I31" i="1"/>
  <c r="J31" i="1"/>
  <c r="K31" i="1"/>
  <c r="F31" i="1"/>
  <c r="G7" i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13" i="1"/>
  <c r="H13" i="1"/>
  <c r="I13" i="1"/>
  <c r="J13" i="1"/>
  <c r="K13" i="1"/>
  <c r="G14" i="1"/>
  <c r="H14" i="1"/>
  <c r="I14" i="1"/>
  <c r="J14" i="1"/>
  <c r="K14" i="1"/>
  <c r="G15" i="1"/>
  <c r="H15" i="1"/>
  <c r="I15" i="1"/>
  <c r="J15" i="1"/>
  <c r="K15" i="1"/>
  <c r="G16" i="1"/>
  <c r="H16" i="1"/>
  <c r="I16" i="1"/>
  <c r="J16" i="1"/>
  <c r="K16" i="1"/>
  <c r="G17" i="1"/>
  <c r="H17" i="1"/>
  <c r="I17" i="1"/>
  <c r="J17" i="1"/>
  <c r="K17" i="1"/>
  <c r="G18" i="1"/>
  <c r="H18" i="1"/>
  <c r="I18" i="1"/>
  <c r="J18" i="1"/>
  <c r="K18" i="1"/>
  <c r="G19" i="1"/>
  <c r="H19" i="1"/>
  <c r="I19" i="1"/>
  <c r="J19" i="1"/>
  <c r="K19" i="1"/>
  <c r="G20" i="1"/>
  <c r="H20" i="1"/>
  <c r="I20" i="1"/>
  <c r="J20" i="1"/>
  <c r="K20" i="1"/>
  <c r="G21" i="1"/>
  <c r="H21" i="1"/>
  <c r="I21" i="1"/>
  <c r="J21" i="1"/>
  <c r="K21" i="1"/>
  <c r="G22" i="1"/>
  <c r="H22" i="1"/>
  <c r="I22" i="1"/>
  <c r="J22" i="1"/>
  <c r="K22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K25" i="8"/>
  <c r="J25" i="8"/>
  <c r="I25" i="8"/>
  <c r="H25" i="8"/>
  <c r="G25" i="8"/>
  <c r="F25" i="8"/>
  <c r="E24" i="8"/>
  <c r="K25" i="7"/>
  <c r="J25" i="7"/>
  <c r="I25" i="7"/>
  <c r="H25" i="7"/>
  <c r="G25" i="7"/>
  <c r="F25" i="7"/>
  <c r="E24" i="7"/>
  <c r="K25" i="6"/>
  <c r="J25" i="6"/>
  <c r="I25" i="6"/>
  <c r="H25" i="6"/>
  <c r="G25" i="6"/>
  <c r="F25" i="6"/>
  <c r="E24" i="6"/>
  <c r="K25" i="5"/>
  <c r="J25" i="5"/>
  <c r="I25" i="5"/>
  <c r="H25" i="5"/>
  <c r="G25" i="5"/>
  <c r="F25" i="5"/>
  <c r="E24" i="5"/>
  <c r="K25" i="4"/>
  <c r="J25" i="4"/>
  <c r="I25" i="4"/>
  <c r="H25" i="4"/>
  <c r="G25" i="4"/>
  <c r="F25" i="4"/>
  <c r="E24" i="4"/>
  <c r="K25" i="1"/>
  <c r="E24" i="1"/>
  <c r="D30" i="9" l="1"/>
  <c r="D29" i="9"/>
  <c r="E29" i="9" s="1"/>
  <c r="D28" i="9"/>
  <c r="E28" i="9" s="1"/>
  <c r="D27" i="9"/>
  <c r="G25" i="1"/>
  <c r="I25" i="1"/>
  <c r="J25" i="1"/>
  <c r="H25" i="1"/>
  <c r="F25" i="1"/>
  <c r="D28" i="1"/>
  <c r="E28" i="1" s="1"/>
  <c r="E30" i="9" l="1"/>
  <c r="E27" i="9"/>
  <c r="D30" i="1"/>
  <c r="D27" i="1"/>
  <c r="D29" i="1"/>
  <c r="E29" i="1" s="1"/>
  <c r="E27" i="1"/>
  <c r="E30" i="1" l="1"/>
</calcChain>
</file>

<file path=xl/sharedStrings.xml><?xml version="1.0" encoding="utf-8"?>
<sst xmlns="http://schemas.openxmlformats.org/spreadsheetml/2006/main" count="428" uniqueCount="49">
  <si>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</si>
  <si>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</si>
  <si>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</si>
  <si>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</si>
  <si>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</si>
  <si>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</si>
  <si>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</si>
  <si>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</si>
  <si>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</si>
  <si>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</si>
  <si>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</si>
  <si>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</si>
  <si>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</si>
  <si>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</si>
  <si>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</si>
  <si>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</si>
  <si>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</si>
  <si>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</si>
  <si>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</si>
  <si>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</si>
  <si>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</si>
  <si>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Promotional Bulletin Board</t>
  </si>
  <si>
    <t>S</t>
  </si>
  <si>
    <t>Standard</t>
  </si>
  <si>
    <t>Design/Workmanship/Theme</t>
  </si>
  <si>
    <t>Interview/Presentation/Q&amp;A</t>
  </si>
  <si>
    <t>Notebook</t>
  </si>
  <si>
    <t>Resume</t>
  </si>
  <si>
    <t/>
  </si>
  <si>
    <t>Penalty</t>
  </si>
  <si>
    <t>Clothing</t>
  </si>
  <si>
    <t>Size ( -5 pts/1/8" oversize )</t>
  </si>
  <si>
    <t>Bulletin Board Frame</t>
  </si>
  <si>
    <t>Self-Supporting</t>
  </si>
  <si>
    <t>Mounting Board &amp; Support</t>
  </si>
  <si>
    <t>Fastening</t>
  </si>
  <si>
    <t>Resume Exceeds One Page</t>
  </si>
  <si>
    <t>Audio-Visual/Moving Part</t>
  </si>
  <si>
    <t>Cost of Materials ( -10 pts/$5 over $100)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</si>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</sst>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34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B412BC1-6192-44C2-B41D-70FB43FB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A051F43-127D-466E-9C00-4F808F8BF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E2FA07F9-8DC3-45D2-AAE4-CEA2781F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8F321E1-776D-492B-B0D4-9414FC12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AB716A6-AF64-4576-B3B8-604119E8A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A2D4E2F-CB50-4636-8153-D92D2EDEC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1" width="25.77734375" customWidth="1"/>
    <col min="12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48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107</v>
      </c>
      <c r="I6" s="1">
        <v>116</v>
      </c>
      <c r="J6" s="1">
        <v>128</v>
      </c>
      <c r="K6" s="1">
        <v>131</v>
      </c>
    </row>
    <row r="7" spans="1:69" x14ac:dyDescent="0.25">
      <c r="A7" s="19">
        <v>1010</v>
      </c>
      <c r="B7" s="19">
        <v>10583</v>
      </c>
      <c r="C7" s="18" t="s">
        <v>23</v>
      </c>
      <c r="D7" s="3" t="s">
        <v>24</v>
      </c>
      <c r="E7" s="3">
        <v>400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1010</v>
      </c>
      <c r="B8" s="19">
        <v>10584</v>
      </c>
      <c r="C8" s="3" t="s">
        <v>23</v>
      </c>
      <c r="D8" s="3" t="s">
        <v>25</v>
      </c>
      <c r="E8" s="3">
        <v>400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1010</v>
      </c>
      <c r="B9" s="19">
        <v>10585</v>
      </c>
      <c r="C9" s="3" t="s">
        <v>23</v>
      </c>
      <c r="D9" s="3" t="s">
        <v>26</v>
      </c>
      <c r="E9" s="3">
        <v>150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1010</v>
      </c>
      <c r="B10" s="19">
        <v>10587</v>
      </c>
      <c r="C10" s="3" t="s">
        <v>23</v>
      </c>
      <c r="D10" s="3" t="s">
        <v>27</v>
      </c>
      <c r="E10" s="3">
        <v>50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1010</v>
      </c>
      <c r="B11" s="19">
        <v>10586</v>
      </c>
      <c r="C11" s="3" t="s">
        <v>23</v>
      </c>
      <c r="D11" s="3"/>
      <c r="E11" s="3"/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1010</v>
      </c>
      <c r="B12" s="19">
        <v>10598</v>
      </c>
      <c r="C12" s="3" t="s">
        <v>23</v>
      </c>
      <c r="D12" s="3" t="s">
        <v>28</v>
      </c>
      <c r="E12" s="3">
        <v>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1010</v>
      </c>
      <c r="B13" s="19">
        <v>10599</v>
      </c>
      <c r="C13" s="3" t="s">
        <v>23</v>
      </c>
      <c r="D13" s="3" t="s">
        <v>28</v>
      </c>
      <c r="E13" s="3">
        <v>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1010</v>
      </c>
      <c r="B14" s="19">
        <v>10588</v>
      </c>
      <c r="C14" s="21" t="s">
        <v>29</v>
      </c>
      <c r="D14" s="21" t="s">
        <v>30</v>
      </c>
      <c r="E14" s="21">
        <v>-10</v>
      </c>
      <c r="F14" s="33" t="str">
        <f>IF(ISERROR(AVERAGE(Judge1:Judge5!F14))," ", AVERAGE(Judge1:Judge5!F14))</f>
        <v xml:space="preserve"> </v>
      </c>
      <c r="G14" s="33" t="str">
        <f>IF(ISERROR(AVERAGE(Judge1:Judge5!G14))," ", AVERAGE(Judge1:Judge5!G14))</f>
        <v xml:space="preserve"> </v>
      </c>
      <c r="H14" s="33" t="str">
        <f>IF(ISERROR(AVERAGE(Judge1:Judge5!H14))," ", AVERAGE(Judge1:Judge5!H14))</f>
        <v xml:space="preserve"> </v>
      </c>
      <c r="I14" s="33" t="str">
        <f>IF(ISERROR(AVERAGE(Judge1:Judge5!I14))," ", AVERAGE(Judge1:Judge5!I14))</f>
        <v xml:space="preserve"> </v>
      </c>
      <c r="J14" s="33" t="str">
        <f>IF(ISERROR(AVERAGE(Judge1:Judge5!J14))," ", AVERAGE(Judge1:Judge5!J14))</f>
        <v xml:space="preserve"> </v>
      </c>
      <c r="K14" s="33" t="str">
        <f>IF(ISERROR(AVERAGE(Judge1:Judge5!K14))," ", AVERAGE(Judge1:Judge5!K14))</f>
        <v xml:space="preserve"> </v>
      </c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1010</v>
      </c>
      <c r="B15" s="19">
        <v>10589</v>
      </c>
      <c r="C15" s="21" t="s">
        <v>29</v>
      </c>
      <c r="D15" s="21" t="s">
        <v>31</v>
      </c>
      <c r="E15" s="21">
        <v>-1500</v>
      </c>
      <c r="F15" s="33" t="str">
        <f>IF(ISERROR(AVERAGE(Judge1:Judge5!F15))," ", AVERAGE(Judge1:Judge5!F15))</f>
        <v xml:space="preserve"> </v>
      </c>
      <c r="G15" s="33" t="str">
        <f>IF(ISERROR(AVERAGE(Judge1:Judge5!G15))," ", AVERAGE(Judge1:Judge5!G15))</f>
        <v xml:space="preserve"> </v>
      </c>
      <c r="H15" s="33" t="str">
        <f>IF(ISERROR(AVERAGE(Judge1:Judge5!H15))," ", AVERAGE(Judge1:Judge5!H15))</f>
        <v xml:space="preserve"> </v>
      </c>
      <c r="I15" s="33" t="str">
        <f>IF(ISERROR(AVERAGE(Judge1:Judge5!I15))," ", AVERAGE(Judge1:Judge5!I15))</f>
        <v xml:space="preserve"> </v>
      </c>
      <c r="J15" s="33" t="str">
        <f>IF(ISERROR(AVERAGE(Judge1:Judge5!J15))," ", AVERAGE(Judge1:Judge5!J15))</f>
        <v xml:space="preserve"> </v>
      </c>
      <c r="K15" s="33" t="str">
        <f>IF(ISERROR(AVERAGE(Judge1:Judge5!K15))," ", AVERAGE(Judge1:Judge5!K15))</f>
        <v xml:space="preserve"> </v>
      </c>
      <c r="L15" s="2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1010</v>
      </c>
      <c r="B16" s="19">
        <v>10590</v>
      </c>
      <c r="C16" s="21" t="s">
        <v>29</v>
      </c>
      <c r="D16" s="21" t="s">
        <v>32</v>
      </c>
      <c r="E16" s="21">
        <v>-50</v>
      </c>
      <c r="F16" s="33" t="str">
        <f>IF(ISERROR(AVERAGE(Judge1:Judge5!F16))," ", AVERAGE(Judge1:Judge5!F16))</f>
        <v xml:space="preserve"> </v>
      </c>
      <c r="G16" s="33" t="str">
        <f>IF(ISERROR(AVERAGE(Judge1:Judge5!G16))," ", AVERAGE(Judge1:Judge5!G16))</f>
        <v xml:space="preserve"> </v>
      </c>
      <c r="H16" s="33" t="str">
        <f>IF(ISERROR(AVERAGE(Judge1:Judge5!H16))," ", AVERAGE(Judge1:Judge5!H16))</f>
        <v xml:space="preserve"> </v>
      </c>
      <c r="I16" s="33" t="str">
        <f>IF(ISERROR(AVERAGE(Judge1:Judge5!I16))," ", AVERAGE(Judge1:Judge5!I16))</f>
        <v xml:space="preserve"> </v>
      </c>
      <c r="J16" s="33" t="str">
        <f>IF(ISERROR(AVERAGE(Judge1:Judge5!J16))," ", AVERAGE(Judge1:Judge5!J16))</f>
        <v xml:space="preserve"> </v>
      </c>
      <c r="K16" s="33" t="str">
        <f>IF(ISERROR(AVERAGE(Judge1:Judge5!K16))," ", AVERAGE(Judge1:Judge5!K16))</f>
        <v xml:space="preserve"> </v>
      </c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1010</v>
      </c>
      <c r="B17" s="19">
        <v>10591</v>
      </c>
      <c r="C17" s="21" t="s">
        <v>29</v>
      </c>
      <c r="D17" s="21" t="s">
        <v>33</v>
      </c>
      <c r="E17" s="21">
        <v>-30</v>
      </c>
      <c r="F17" s="33" t="str">
        <f>IF(ISERROR(AVERAGE(Judge1:Judge5!F17))," ", AVERAGE(Judge1:Judge5!F17))</f>
        <v xml:space="preserve"> </v>
      </c>
      <c r="G17" s="33" t="str">
        <f>IF(ISERROR(AVERAGE(Judge1:Judge5!G17))," ", AVERAGE(Judge1:Judge5!G17))</f>
        <v xml:space="preserve"> </v>
      </c>
      <c r="H17" s="33" t="str">
        <f>IF(ISERROR(AVERAGE(Judge1:Judge5!H17))," ", AVERAGE(Judge1:Judge5!H17))</f>
        <v xml:space="preserve"> </v>
      </c>
      <c r="I17" s="33" t="str">
        <f>IF(ISERROR(AVERAGE(Judge1:Judge5!I17))," ", AVERAGE(Judge1:Judge5!I17))</f>
        <v xml:space="preserve"> </v>
      </c>
      <c r="J17" s="33" t="str">
        <f>IF(ISERROR(AVERAGE(Judge1:Judge5!J17))," ", AVERAGE(Judge1:Judge5!J17))</f>
        <v xml:space="preserve"> </v>
      </c>
      <c r="K17" s="33" t="str">
        <f>IF(ISERROR(AVERAGE(Judge1:Judge5!K17))," ", AVERAGE(Judge1:Judge5!K17))</f>
        <v xml:space="preserve"> </v>
      </c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1010</v>
      </c>
      <c r="B18" s="19">
        <v>10592</v>
      </c>
      <c r="C18" s="21" t="s">
        <v>29</v>
      </c>
      <c r="D18" s="21" t="s">
        <v>34</v>
      </c>
      <c r="E18" s="21">
        <v>-30</v>
      </c>
      <c r="F18" s="33" t="str">
        <f>IF(ISERROR(AVERAGE(Judge1:Judge5!F18))," ", AVERAGE(Judge1:Judge5!F18))</f>
        <v xml:space="preserve"> </v>
      </c>
      <c r="G18" s="33" t="str">
        <f>IF(ISERROR(AVERAGE(Judge1:Judge5!G18))," ", AVERAGE(Judge1:Judge5!G18))</f>
        <v xml:space="preserve"> </v>
      </c>
      <c r="H18" s="33" t="str">
        <f>IF(ISERROR(AVERAGE(Judge1:Judge5!H18))," ", AVERAGE(Judge1:Judge5!H18))</f>
        <v xml:space="preserve"> </v>
      </c>
      <c r="I18" s="33" t="str">
        <f>IF(ISERROR(AVERAGE(Judge1:Judge5!I18))," ", AVERAGE(Judge1:Judge5!I18))</f>
        <v xml:space="preserve"> </v>
      </c>
      <c r="J18" s="33" t="str">
        <f>IF(ISERROR(AVERAGE(Judge1:Judge5!J18))," ", AVERAGE(Judge1:Judge5!J18))</f>
        <v xml:space="preserve"> </v>
      </c>
      <c r="K18" s="33" t="str">
        <f>IF(ISERROR(AVERAGE(Judge1:Judge5!K18))," ", AVERAGE(Judge1:Judge5!K18))</f>
        <v xml:space="preserve"> </v>
      </c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1010</v>
      </c>
      <c r="B19" s="19">
        <v>10593</v>
      </c>
      <c r="C19" s="21" t="s">
        <v>29</v>
      </c>
      <c r="D19" s="21" t="s">
        <v>35</v>
      </c>
      <c r="E19" s="21">
        <v>-30</v>
      </c>
      <c r="F19" s="33" t="str">
        <f>IF(ISERROR(AVERAGE(Judge1:Judge5!F19))," ", AVERAGE(Judge1:Judge5!F19))</f>
        <v xml:space="preserve"> </v>
      </c>
      <c r="G19" s="33" t="str">
        <f>IF(ISERROR(AVERAGE(Judge1:Judge5!G19))," ", AVERAGE(Judge1:Judge5!G19))</f>
        <v xml:space="preserve"> </v>
      </c>
      <c r="H19" s="33" t="str">
        <f>IF(ISERROR(AVERAGE(Judge1:Judge5!H19))," ", AVERAGE(Judge1:Judge5!H19))</f>
        <v xml:space="preserve"> </v>
      </c>
      <c r="I19" s="33" t="str">
        <f>IF(ISERROR(AVERAGE(Judge1:Judge5!I19))," ", AVERAGE(Judge1:Judge5!I19))</f>
        <v xml:space="preserve"> </v>
      </c>
      <c r="J19" s="33" t="str">
        <f>IF(ISERROR(AVERAGE(Judge1:Judge5!J19))," ", AVERAGE(Judge1:Judge5!J19))</f>
        <v xml:space="preserve"> </v>
      </c>
      <c r="K19" s="33" t="str">
        <f>IF(ISERROR(AVERAGE(Judge1:Judge5!K19))," ", AVERAGE(Judge1:Judge5!K19))</f>
        <v xml:space="preserve"> </v>
      </c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1010</v>
      </c>
      <c r="B20" s="19">
        <v>10594</v>
      </c>
      <c r="C20" s="21" t="s">
        <v>29</v>
      </c>
      <c r="D20" s="21" t="s">
        <v>36</v>
      </c>
      <c r="E20" s="21">
        <v>-10</v>
      </c>
      <c r="F20" s="33" t="str">
        <f>IF(ISERROR(AVERAGE(Judge1:Judge5!F20))," ", AVERAGE(Judge1:Judge5!F20))</f>
        <v xml:space="preserve"> </v>
      </c>
      <c r="G20" s="33" t="str">
        <f>IF(ISERROR(AVERAGE(Judge1:Judge5!G20))," ", AVERAGE(Judge1:Judge5!G20))</f>
        <v xml:space="preserve"> </v>
      </c>
      <c r="H20" s="33" t="str">
        <f>IF(ISERROR(AVERAGE(Judge1:Judge5!H20))," ", AVERAGE(Judge1:Judge5!H20))</f>
        <v xml:space="preserve"> </v>
      </c>
      <c r="I20" s="33" t="str">
        <f>IF(ISERROR(AVERAGE(Judge1:Judge5!I20))," ", AVERAGE(Judge1:Judge5!I20))</f>
        <v xml:space="preserve"> </v>
      </c>
      <c r="J20" s="33" t="str">
        <f>IF(ISERROR(AVERAGE(Judge1:Judge5!J20))," ", AVERAGE(Judge1:Judge5!J20))</f>
        <v xml:space="preserve"> </v>
      </c>
      <c r="K20" s="33" t="str">
        <f>IF(ISERROR(AVERAGE(Judge1:Judge5!K20))," ", AVERAGE(Judge1:Judge5!K20))</f>
        <v xml:space="preserve"> </v>
      </c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1010</v>
      </c>
      <c r="B21" s="19">
        <v>10595</v>
      </c>
      <c r="C21" s="21" t="s">
        <v>29</v>
      </c>
      <c r="D21" s="21" t="s">
        <v>37</v>
      </c>
      <c r="E21" s="21">
        <v>-30</v>
      </c>
      <c r="F21" s="33" t="str">
        <f>IF(ISERROR(AVERAGE(Judge1:Judge5!F21))," ", AVERAGE(Judge1:Judge5!F21))</f>
        <v xml:space="preserve"> </v>
      </c>
      <c r="G21" s="33" t="str">
        <f>IF(ISERROR(AVERAGE(Judge1:Judge5!G21))," ", AVERAGE(Judge1:Judge5!G21))</f>
        <v xml:space="preserve"> </v>
      </c>
      <c r="H21" s="33" t="str">
        <f>IF(ISERROR(AVERAGE(Judge1:Judge5!H21))," ", AVERAGE(Judge1:Judge5!H21))</f>
        <v xml:space="preserve"> </v>
      </c>
      <c r="I21" s="33" t="str">
        <f>IF(ISERROR(AVERAGE(Judge1:Judge5!I21))," ", AVERAGE(Judge1:Judge5!I21))</f>
        <v xml:space="preserve"> </v>
      </c>
      <c r="J21" s="33" t="str">
        <f>IF(ISERROR(AVERAGE(Judge1:Judge5!J21))," ", AVERAGE(Judge1:Judge5!J21))</f>
        <v xml:space="preserve"> </v>
      </c>
      <c r="K21" s="33" t="str">
        <f>IF(ISERROR(AVERAGE(Judge1:Judge5!K21))," ", AVERAGE(Judge1:Judge5!K21))</f>
        <v xml:space="preserve"> </v>
      </c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1010</v>
      </c>
      <c r="B22" s="19">
        <v>10596</v>
      </c>
      <c r="C22" s="21" t="s">
        <v>29</v>
      </c>
      <c r="D22" s="21" t="s">
        <v>38</v>
      </c>
      <c r="E22" s="21">
        <v>-800</v>
      </c>
      <c r="F22" s="33" t="str">
        <f>IF(ISERROR(AVERAGE(Judge1:Judge5!F22))," ", AVERAGE(Judge1:Judge5!F22))</f>
        <v xml:space="preserve"> </v>
      </c>
      <c r="G22" s="33" t="str">
        <f>IF(ISERROR(AVERAGE(Judge1:Judge5!G22))," ", AVERAGE(Judge1:Judge5!G22))</f>
        <v xml:space="preserve"> </v>
      </c>
      <c r="H22" s="33" t="str">
        <f>IF(ISERROR(AVERAGE(Judge1:Judge5!H22))," ", AVERAGE(Judge1:Judge5!H22))</f>
        <v xml:space="preserve"> </v>
      </c>
      <c r="I22" s="33" t="str">
        <f>IF(ISERROR(AVERAGE(Judge1:Judge5!I22))," ", AVERAGE(Judge1:Judge5!I22))</f>
        <v xml:space="preserve"> </v>
      </c>
      <c r="J22" s="33" t="str">
        <f>IF(ISERROR(AVERAGE(Judge1:Judge5!J22))," ", AVERAGE(Judge1:Judge5!J22))</f>
        <v xml:space="preserve"> </v>
      </c>
      <c r="K22" s="33" t="str">
        <f>IF(ISERROR(AVERAGE(Judge1:Judge5!K22))," ", AVERAGE(Judge1:Judge5!K22))</f>
        <v xml:space="preserve"> </v>
      </c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39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F25" s="23">
        <f>SUM($F$7:$F$22)</f>
        <v>0</v>
      </c>
      <c r="G25" s="23">
        <f>SUM($G$7:$G$22)</f>
        <v>0</v>
      </c>
      <c r="H25" s="23">
        <f>SUM($H$7:$H$22)</f>
        <v>0</v>
      </c>
      <c r="I25" s="23">
        <f>SUM($I$7:$I$22)</f>
        <v>0</v>
      </c>
      <c r="J25" s="23">
        <f>SUM($J$7:$J$22)</f>
        <v>0</v>
      </c>
      <c r="K25" s="23">
        <f>SUM($K$7:$K$22)</f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D26" s="24" t="s">
        <v>42</v>
      </c>
      <c r="E26" s="24" t="s">
        <v>43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D27" s="25">
        <f>LARGE($F$25:$K$25,1)</f>
        <v>0</v>
      </c>
      <c r="E27">
        <f>INDEX($F$6:$K$6,MATCH($D$27,$F$25:$K$25,0))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44</v>
      </c>
      <c r="D28" s="20">
        <f>LARGE($F$25:$K$25,2)</f>
        <v>0</v>
      </c>
      <c r="E28">
        <f>INDEX($F$6:$K$6,MATCH($D$28,$F$25:$K$25,0))</f>
        <v>101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45</v>
      </c>
      <c r="D29" s="26">
        <f>LARGE($F$25:$K$25,3)</f>
        <v>0</v>
      </c>
      <c r="E29">
        <f>INDEX($F$6:$K$6,MATCH($D$29,$F$25:$K$25,0))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3.8" x14ac:dyDescent="0.25">
      <c r="D30" s="27">
        <f>LARGE($F$25:$K$25,4)</f>
        <v>0</v>
      </c>
      <c r="E30" s="29" t="str">
        <f>IF( OR( EXACT( $D$27,$D$28 ), EXACT($D$28,$D$29 ), EXACT($D$29,$D$30 )),"** TIE **", " ")</f>
        <v>** TIE **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00.05" customHeight="1" x14ac:dyDescent="0.25">
      <c r="E31" s="30" t="s">
        <v>46</v>
      </c>
      <c r="F31" s="34" t="str">
        <f>Judge1!F31 &amp; " " &amp; Judge2!F31 &amp; " " &amp; Judge3!F31 &amp; " " &amp; Judge4!F31 &amp; " " &amp; Judge5!F31</f>
        <v xml:space="preserve">    </v>
      </c>
      <c r="G31" s="31" t="str">
        <f>Judge1!G31 &amp; " " &amp; Judge2!G31 &amp; " " &amp; Judge3!G31 &amp; " " &amp; Judge4!G31 &amp; " " &amp; Judge5!G31</f>
        <v xml:space="preserve">    </v>
      </c>
      <c r="H31" s="31" t="str">
        <f>Judge1!H31 &amp; " " &amp; Judge2!H31 &amp; " " &amp; Judge3!H31 &amp; " " &amp; Judge4!H31 &amp; " " &amp; Judge5!H31</f>
        <v xml:space="preserve">    </v>
      </c>
      <c r="I31" s="31" t="str">
        <f>Judge1!I31 &amp; " " &amp; Judge2!I31 &amp; " " &amp; Judge3!I31 &amp; " " &amp; Judge4!I31 &amp; " " &amp; Judge5!I31</f>
        <v xml:space="preserve">    </v>
      </c>
      <c r="J31" s="31" t="str">
        <f>Judge1!J31 &amp; " " &amp; Judge2!J31 &amp; " " &amp; Judge3!J31 &amp; " " &amp; Judge4!J31 &amp; " " &amp; Judge5!J31</f>
        <v xml:space="preserve">    </v>
      </c>
      <c r="K31" s="31" t="str">
        <f>Judge1!K31 &amp; " " &amp; Judge2!K31 &amp; " " &amp; Judge3!K31 &amp; " " &amp; Judge4!K31 &amp; " " &amp; Judge5!K31</f>
        <v xml:space="preserve">    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K7">
    <cfRule type="cellIs" dxfId="342" priority="1" stopIfTrue="1" operator="greaterThan">
      <formula>$E$7</formula>
    </cfRule>
    <cfRule type="cellIs" dxfId="341" priority="2" stopIfTrue="1" operator="equal">
      <formula>""</formula>
    </cfRule>
    <cfRule type="cellIs" dxfId="340" priority="3" stopIfTrue="1" operator="equal">
      <formula>0</formula>
    </cfRule>
    <cfRule type="cellIs" dxfId="339" priority="4" stopIfTrue="1" operator="lessThan">
      <formula>($E$7 * 0.25)</formula>
    </cfRule>
  </conditionalFormatting>
  <conditionalFormatting sqref="E8:K8">
    <cfRule type="cellIs" dxfId="338" priority="5" stopIfTrue="1" operator="greaterThan">
      <formula>$E$8</formula>
    </cfRule>
    <cfRule type="cellIs" dxfId="337" priority="6" stopIfTrue="1" operator="equal">
      <formula>""</formula>
    </cfRule>
    <cfRule type="cellIs" dxfId="336" priority="7" stopIfTrue="1" operator="equal">
      <formula>0</formula>
    </cfRule>
    <cfRule type="cellIs" dxfId="335" priority="8" stopIfTrue="1" operator="lessThan">
      <formula>($E$8 * 0.25)</formula>
    </cfRule>
  </conditionalFormatting>
  <conditionalFormatting sqref="E9:K9">
    <cfRule type="cellIs" dxfId="334" priority="9" stopIfTrue="1" operator="greaterThan">
      <formula>$E$9</formula>
    </cfRule>
    <cfRule type="cellIs" dxfId="333" priority="10" stopIfTrue="1" operator="equal">
      <formula>""</formula>
    </cfRule>
    <cfRule type="cellIs" dxfId="332" priority="11" stopIfTrue="1" operator="equal">
      <formula>0</formula>
    </cfRule>
    <cfRule type="cellIs" dxfId="331" priority="12" stopIfTrue="1" operator="lessThan">
      <formula>($E$9 * 0.25)</formula>
    </cfRule>
  </conditionalFormatting>
  <conditionalFormatting sqref="E10:K10">
    <cfRule type="cellIs" dxfId="330" priority="13" stopIfTrue="1" operator="greaterThan">
      <formula>$E$10</formula>
    </cfRule>
    <cfRule type="cellIs" dxfId="329" priority="14" stopIfTrue="1" operator="equal">
      <formula>""</formula>
    </cfRule>
    <cfRule type="cellIs" dxfId="328" priority="15" stopIfTrue="1" operator="equal">
      <formula>0</formula>
    </cfRule>
    <cfRule type="cellIs" dxfId="327" priority="16" stopIfTrue="1" operator="lessThan">
      <formula>($E$10 * 0.25)</formula>
    </cfRule>
  </conditionalFormatting>
  <conditionalFormatting sqref="E11:K11">
    <cfRule type="cellIs" dxfId="326" priority="17" stopIfTrue="1" operator="greaterThan">
      <formula>$E$11</formula>
    </cfRule>
    <cfRule type="cellIs" dxfId="325" priority="18" stopIfTrue="1" operator="equal">
      <formula>""</formula>
    </cfRule>
    <cfRule type="cellIs" dxfId="324" priority="19" stopIfTrue="1" operator="equal">
      <formula>0</formula>
    </cfRule>
    <cfRule type="cellIs" dxfId="323" priority="20" stopIfTrue="1" operator="lessThan">
      <formula>($E$11 * 0.25)</formula>
    </cfRule>
  </conditionalFormatting>
  <conditionalFormatting sqref="E12:K12">
    <cfRule type="cellIs" dxfId="322" priority="21" stopIfTrue="1" operator="greaterThan">
      <formula>$E$12</formula>
    </cfRule>
    <cfRule type="cellIs" dxfId="321" priority="22" stopIfTrue="1" operator="equal">
      <formula>""</formula>
    </cfRule>
    <cfRule type="cellIs" dxfId="320" priority="23" stopIfTrue="1" operator="equal">
      <formula>0</formula>
    </cfRule>
    <cfRule type="cellIs" dxfId="319" priority="24" stopIfTrue="1" operator="lessThan">
      <formula>($E$12 * 0.25)</formula>
    </cfRule>
  </conditionalFormatting>
  <conditionalFormatting sqref="E13:K13">
    <cfRule type="cellIs" dxfId="318" priority="25" stopIfTrue="1" operator="greaterThan">
      <formula>$E$13</formula>
    </cfRule>
    <cfRule type="cellIs" dxfId="317" priority="26" stopIfTrue="1" operator="equal">
      <formula>""</formula>
    </cfRule>
    <cfRule type="cellIs" dxfId="316" priority="27" stopIfTrue="1" operator="equal">
      <formula>0</formula>
    </cfRule>
    <cfRule type="cellIs" dxfId="315" priority="28" stopIfTrue="1" operator="lessThan">
      <formula>($E$13 * 0.25)</formula>
    </cfRule>
  </conditionalFormatting>
  <conditionalFormatting sqref="E14:K14">
    <cfRule type="cellIs" dxfId="314" priority="29" stopIfTrue="1" operator="lessThan">
      <formula>$E$14</formula>
    </cfRule>
    <cfRule type="cellIs" dxfId="313" priority="30" stopIfTrue="1" operator="greaterThan">
      <formula>0</formula>
    </cfRule>
  </conditionalFormatting>
  <conditionalFormatting sqref="E15:K15">
    <cfRule type="cellIs" dxfId="312" priority="31" stopIfTrue="1" operator="lessThan">
      <formula>$E$15</formula>
    </cfRule>
    <cfRule type="cellIs" dxfId="311" priority="32" stopIfTrue="1" operator="greaterThan">
      <formula>0</formula>
    </cfRule>
  </conditionalFormatting>
  <conditionalFormatting sqref="E16:K16">
    <cfRule type="cellIs" dxfId="310" priority="33" stopIfTrue="1" operator="lessThan">
      <formula>$E$16</formula>
    </cfRule>
    <cfRule type="cellIs" dxfId="309" priority="34" stopIfTrue="1" operator="greaterThan">
      <formula>0</formula>
    </cfRule>
  </conditionalFormatting>
  <conditionalFormatting sqref="E17:K17">
    <cfRule type="cellIs" dxfId="308" priority="35" stopIfTrue="1" operator="lessThan">
      <formula>$E$17</formula>
    </cfRule>
    <cfRule type="cellIs" dxfId="307" priority="36" stopIfTrue="1" operator="greaterThan">
      <formula>0</formula>
    </cfRule>
  </conditionalFormatting>
  <conditionalFormatting sqref="E18:K18">
    <cfRule type="cellIs" dxfId="306" priority="37" stopIfTrue="1" operator="lessThan">
      <formula>$E$18</formula>
    </cfRule>
    <cfRule type="cellIs" dxfId="305" priority="38" stopIfTrue="1" operator="greaterThan">
      <formula>0</formula>
    </cfRule>
  </conditionalFormatting>
  <conditionalFormatting sqref="E19:K19">
    <cfRule type="cellIs" dxfId="304" priority="39" stopIfTrue="1" operator="lessThan">
      <formula>$E$19</formula>
    </cfRule>
    <cfRule type="cellIs" dxfId="303" priority="40" stopIfTrue="1" operator="greaterThan">
      <formula>0</formula>
    </cfRule>
  </conditionalFormatting>
  <conditionalFormatting sqref="E20:K20">
    <cfRule type="cellIs" dxfId="302" priority="41" stopIfTrue="1" operator="lessThan">
      <formula>$E$20</formula>
    </cfRule>
    <cfRule type="cellIs" dxfId="301" priority="42" stopIfTrue="1" operator="greaterThan">
      <formula>0</formula>
    </cfRule>
  </conditionalFormatting>
  <conditionalFormatting sqref="E21:K21">
    <cfRule type="cellIs" dxfId="300" priority="43" stopIfTrue="1" operator="lessThan">
      <formula>$E$21</formula>
    </cfRule>
    <cfRule type="cellIs" dxfId="299" priority="44" stopIfTrue="1" operator="greaterThan">
      <formula>0</formula>
    </cfRule>
  </conditionalFormatting>
  <conditionalFormatting sqref="E22:K22">
    <cfRule type="cellIs" dxfId="298" priority="45" stopIfTrue="1" operator="lessThan">
      <formula>$E$22</formula>
    </cfRule>
    <cfRule type="cellIs" dxfId="297" priority="46" stopIfTrue="1" operator="greaterThan">
      <formula>0</formula>
    </cfRule>
  </conditionalFormatting>
  <conditionalFormatting sqref="C25:K25">
    <cfRule type="cellIs" dxfId="296" priority="47" stopIfTrue="1" operator="equal">
      <formula>$D$27</formula>
    </cfRule>
    <cfRule type="cellIs" dxfId="295" priority="48" stopIfTrue="1" operator="equal">
      <formula>$D$28</formula>
    </cfRule>
    <cfRule type="cellIs" dxfId="294" priority="49" stopIfTrue="1" operator="equal">
      <formula>$D$29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B9979-BD62-48C4-96DA-0DB6EC3B372F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1" width="25.77734375" customWidth="1"/>
    <col min="12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107</v>
      </c>
      <c r="I6" s="1">
        <v>116</v>
      </c>
      <c r="J6" s="1">
        <v>128</v>
      </c>
      <c r="K6" s="1">
        <v>131</v>
      </c>
    </row>
    <row r="7" spans="1:69" x14ac:dyDescent="0.25">
      <c r="A7" s="19">
        <v>1010</v>
      </c>
      <c r="B7" s="19">
        <v>10583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1010</v>
      </c>
      <c r="B8" s="19">
        <v>10584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1010</v>
      </c>
      <c r="B9" s="19">
        <v>10585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1010</v>
      </c>
      <c r="B10" s="19">
        <v>10587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1010</v>
      </c>
      <c r="B11" s="19">
        <v>10586</v>
      </c>
      <c r="C11" s="3" t="s">
        <v>23</v>
      </c>
      <c r="D11" s="3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1010</v>
      </c>
      <c r="B12" s="19">
        <v>10598</v>
      </c>
      <c r="C12" s="3" t="s">
        <v>23</v>
      </c>
      <c r="D12" s="3" t="s">
        <v>28</v>
      </c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1010</v>
      </c>
      <c r="B13" s="19">
        <v>10599</v>
      </c>
      <c r="C13" s="3" t="s">
        <v>23</v>
      </c>
      <c r="D13" s="3" t="s">
        <v>28</v>
      </c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1010</v>
      </c>
      <c r="B14" s="19">
        <v>10588</v>
      </c>
      <c r="C14" s="21" t="s">
        <v>29</v>
      </c>
      <c r="D14" s="21" t="s">
        <v>30</v>
      </c>
      <c r="E14" s="21">
        <v>-10</v>
      </c>
      <c r="F14" s="22"/>
      <c r="G14" s="22"/>
      <c r="H14" s="22"/>
      <c r="I14" s="22"/>
      <c r="J14" s="22"/>
      <c r="K14" s="22"/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1010</v>
      </c>
      <c r="B15" s="19">
        <v>10589</v>
      </c>
      <c r="C15" s="21" t="s">
        <v>29</v>
      </c>
      <c r="D15" s="21" t="s">
        <v>31</v>
      </c>
      <c r="E15" s="21">
        <v>-1500</v>
      </c>
      <c r="F15" s="22"/>
      <c r="G15" s="22"/>
      <c r="H15" s="22"/>
      <c r="I15" s="22"/>
      <c r="J15" s="22"/>
      <c r="K15" s="22"/>
      <c r="L15" s="2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1010</v>
      </c>
      <c r="B16" s="19">
        <v>10590</v>
      </c>
      <c r="C16" s="21" t="s">
        <v>29</v>
      </c>
      <c r="D16" s="21" t="s">
        <v>32</v>
      </c>
      <c r="E16" s="21">
        <v>-50</v>
      </c>
      <c r="F16" s="22"/>
      <c r="G16" s="22"/>
      <c r="H16" s="22"/>
      <c r="I16" s="22"/>
      <c r="J16" s="22"/>
      <c r="K16" s="22"/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1010</v>
      </c>
      <c r="B17" s="19">
        <v>10591</v>
      </c>
      <c r="C17" s="21" t="s">
        <v>29</v>
      </c>
      <c r="D17" s="21" t="s">
        <v>33</v>
      </c>
      <c r="E17" s="21">
        <v>-30</v>
      </c>
      <c r="F17" s="22"/>
      <c r="G17" s="22"/>
      <c r="H17" s="22"/>
      <c r="I17" s="22"/>
      <c r="J17" s="22"/>
      <c r="K17" s="22"/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1010</v>
      </c>
      <c r="B18" s="19">
        <v>10592</v>
      </c>
      <c r="C18" s="21" t="s">
        <v>29</v>
      </c>
      <c r="D18" s="21" t="s">
        <v>34</v>
      </c>
      <c r="E18" s="21">
        <v>-30</v>
      </c>
      <c r="F18" s="22"/>
      <c r="G18" s="22"/>
      <c r="H18" s="22"/>
      <c r="I18" s="22"/>
      <c r="J18" s="22"/>
      <c r="K18" s="22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1010</v>
      </c>
      <c r="B19" s="19">
        <v>10593</v>
      </c>
      <c r="C19" s="21" t="s">
        <v>29</v>
      </c>
      <c r="D19" s="21" t="s">
        <v>35</v>
      </c>
      <c r="E19" s="21">
        <v>-30</v>
      </c>
      <c r="F19" s="22"/>
      <c r="G19" s="22"/>
      <c r="H19" s="22"/>
      <c r="I19" s="22"/>
      <c r="J19" s="22"/>
      <c r="K19" s="22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1010</v>
      </c>
      <c r="B20" s="19">
        <v>10594</v>
      </c>
      <c r="C20" s="21" t="s">
        <v>29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1010</v>
      </c>
      <c r="B21" s="19">
        <v>10595</v>
      </c>
      <c r="C21" s="21" t="s">
        <v>29</v>
      </c>
      <c r="D21" s="21" t="s">
        <v>37</v>
      </c>
      <c r="E21" s="21">
        <v>-30</v>
      </c>
      <c r="F21" s="22"/>
      <c r="G21" s="22"/>
      <c r="H21" s="22"/>
      <c r="I21" s="22"/>
      <c r="J21" s="22"/>
      <c r="K21" s="22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1010</v>
      </c>
      <c r="B22" s="19">
        <v>10596</v>
      </c>
      <c r="C22" s="21" t="s">
        <v>29</v>
      </c>
      <c r="D22" s="21" t="s">
        <v>38</v>
      </c>
      <c r="E22" s="21">
        <v>-800</v>
      </c>
      <c r="F22" s="22"/>
      <c r="G22" s="22"/>
      <c r="H22" s="22"/>
      <c r="I22" s="22"/>
      <c r="J22" s="22"/>
      <c r="K22" s="22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39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F25" s="23">
        <f>SUM($F$7:$F$22)</f>
        <v>0</v>
      </c>
      <c r="G25" s="23">
        <f>SUM($G$7:$G$22)</f>
        <v>0</v>
      </c>
      <c r="H25" s="23">
        <f>SUM($H$7:$H$22)</f>
        <v>0</v>
      </c>
      <c r="I25" s="23">
        <f>SUM($I$7:$I$22)</f>
        <v>0</v>
      </c>
      <c r="J25" s="23">
        <f>SUM($J$7:$J$22)</f>
        <v>0</v>
      </c>
      <c r="K25" s="23">
        <f>SUM($K$7:$K$22)</f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D26" s="24" t="s">
        <v>42</v>
      </c>
      <c r="E26" s="24" t="s">
        <v>43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E31" t="s">
        <v>46</v>
      </c>
      <c r="F31" s="31"/>
      <c r="G31" s="31"/>
      <c r="H31" s="31"/>
      <c r="I31" s="31"/>
      <c r="J31" s="31"/>
      <c r="K31" s="3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K7">
    <cfRule type="cellIs" dxfId="97" priority="1" stopIfTrue="1" operator="greaterThan">
      <formula>$E$7</formula>
    </cfRule>
    <cfRule type="cellIs" dxfId="96" priority="2" stopIfTrue="1" operator="equal">
      <formula>""</formula>
    </cfRule>
    <cfRule type="cellIs" dxfId="95" priority="3" stopIfTrue="1" operator="equal">
      <formula>0</formula>
    </cfRule>
    <cfRule type="cellIs" dxfId="94" priority="4" stopIfTrue="1" operator="lessThan">
      <formula>($E$7 * 0.25)</formula>
    </cfRule>
  </conditionalFormatting>
  <conditionalFormatting sqref="E8:K8">
    <cfRule type="cellIs" dxfId="93" priority="5" stopIfTrue="1" operator="greaterThan">
      <formula>$E$8</formula>
    </cfRule>
    <cfRule type="cellIs" dxfId="92" priority="6" stopIfTrue="1" operator="equal">
      <formula>""</formula>
    </cfRule>
    <cfRule type="cellIs" dxfId="91" priority="7" stopIfTrue="1" operator="equal">
      <formula>0</formula>
    </cfRule>
    <cfRule type="cellIs" dxfId="90" priority="8" stopIfTrue="1" operator="lessThan">
      <formula>($E$8 * 0.25)</formula>
    </cfRule>
  </conditionalFormatting>
  <conditionalFormatting sqref="E9:K9">
    <cfRule type="cellIs" dxfId="89" priority="9" stopIfTrue="1" operator="greaterThan">
      <formula>$E$9</formula>
    </cfRule>
    <cfRule type="cellIs" dxfId="88" priority="10" stopIfTrue="1" operator="equal">
      <formula>""</formula>
    </cfRule>
    <cfRule type="cellIs" dxfId="87" priority="11" stopIfTrue="1" operator="equal">
      <formula>0</formula>
    </cfRule>
    <cfRule type="cellIs" dxfId="86" priority="12" stopIfTrue="1" operator="lessThan">
      <formula>($E$9 * 0.25)</formula>
    </cfRule>
  </conditionalFormatting>
  <conditionalFormatting sqref="E10:K10">
    <cfRule type="cellIs" dxfId="85" priority="13" stopIfTrue="1" operator="greaterThan">
      <formula>$E$10</formula>
    </cfRule>
    <cfRule type="cellIs" dxfId="84" priority="14" stopIfTrue="1" operator="equal">
      <formula>""</formula>
    </cfRule>
    <cfRule type="cellIs" dxfId="83" priority="15" stopIfTrue="1" operator="equal">
      <formula>0</formula>
    </cfRule>
    <cfRule type="cellIs" dxfId="82" priority="16" stopIfTrue="1" operator="lessThan">
      <formula>($E$10 * 0.25)</formula>
    </cfRule>
  </conditionalFormatting>
  <conditionalFormatting sqref="E11:K11">
    <cfRule type="cellIs" dxfId="81" priority="17" stopIfTrue="1" operator="greaterThan">
      <formula>$E$11</formula>
    </cfRule>
    <cfRule type="cellIs" dxfId="80" priority="18" stopIfTrue="1" operator="equal">
      <formula>""</formula>
    </cfRule>
    <cfRule type="cellIs" dxfId="79" priority="19" stopIfTrue="1" operator="equal">
      <formula>0</formula>
    </cfRule>
    <cfRule type="cellIs" dxfId="78" priority="20" stopIfTrue="1" operator="lessThan">
      <formula>($E$11 * 0.25)</formula>
    </cfRule>
  </conditionalFormatting>
  <conditionalFormatting sqref="E12:K12">
    <cfRule type="cellIs" dxfId="77" priority="21" stopIfTrue="1" operator="greaterThan">
      <formula>$E$12</formula>
    </cfRule>
    <cfRule type="cellIs" dxfId="76" priority="22" stopIfTrue="1" operator="equal">
      <formula>""</formula>
    </cfRule>
    <cfRule type="cellIs" dxfId="75" priority="23" stopIfTrue="1" operator="equal">
      <formula>0</formula>
    </cfRule>
    <cfRule type="cellIs" dxfId="74" priority="24" stopIfTrue="1" operator="lessThan">
      <formula>($E$12 * 0.25)</formula>
    </cfRule>
  </conditionalFormatting>
  <conditionalFormatting sqref="E13:K13">
    <cfRule type="cellIs" dxfId="73" priority="25" stopIfTrue="1" operator="greaterThan">
      <formula>$E$13</formula>
    </cfRule>
    <cfRule type="cellIs" dxfId="72" priority="26" stopIfTrue="1" operator="equal">
      <formula>""</formula>
    </cfRule>
    <cfRule type="cellIs" dxfId="71" priority="27" stopIfTrue="1" operator="equal">
      <formula>0</formula>
    </cfRule>
    <cfRule type="cellIs" dxfId="70" priority="28" stopIfTrue="1" operator="lessThan">
      <formula>($E$13 * 0.25)</formula>
    </cfRule>
  </conditionalFormatting>
  <conditionalFormatting sqref="E14:K14">
    <cfRule type="cellIs" dxfId="69" priority="29" stopIfTrue="1" operator="lessThan">
      <formula>$E$14</formula>
    </cfRule>
    <cfRule type="cellIs" dxfId="68" priority="30" stopIfTrue="1" operator="greaterThan">
      <formula>0</formula>
    </cfRule>
  </conditionalFormatting>
  <conditionalFormatting sqref="E15:K15">
    <cfRule type="cellIs" dxfId="67" priority="31" stopIfTrue="1" operator="lessThan">
      <formula>$E$15</formula>
    </cfRule>
    <cfRule type="cellIs" dxfId="66" priority="32" stopIfTrue="1" operator="greaterThan">
      <formula>0</formula>
    </cfRule>
  </conditionalFormatting>
  <conditionalFormatting sqref="E16:K16">
    <cfRule type="cellIs" dxfId="65" priority="33" stopIfTrue="1" operator="lessThan">
      <formula>$E$16</formula>
    </cfRule>
    <cfRule type="cellIs" dxfId="64" priority="34" stopIfTrue="1" operator="greaterThan">
      <formula>0</formula>
    </cfRule>
  </conditionalFormatting>
  <conditionalFormatting sqref="E17:K17">
    <cfRule type="cellIs" dxfId="63" priority="35" stopIfTrue="1" operator="lessThan">
      <formula>$E$17</formula>
    </cfRule>
    <cfRule type="cellIs" dxfId="62" priority="36" stopIfTrue="1" operator="greaterThan">
      <formula>0</formula>
    </cfRule>
  </conditionalFormatting>
  <conditionalFormatting sqref="E18:K18">
    <cfRule type="cellIs" dxfId="61" priority="37" stopIfTrue="1" operator="lessThan">
      <formula>$E$18</formula>
    </cfRule>
    <cfRule type="cellIs" dxfId="60" priority="38" stopIfTrue="1" operator="greaterThan">
      <formula>0</formula>
    </cfRule>
  </conditionalFormatting>
  <conditionalFormatting sqref="E19:K19">
    <cfRule type="cellIs" dxfId="59" priority="39" stopIfTrue="1" operator="lessThan">
      <formula>$E$19</formula>
    </cfRule>
    <cfRule type="cellIs" dxfId="58" priority="40" stopIfTrue="1" operator="greaterThan">
      <formula>0</formula>
    </cfRule>
  </conditionalFormatting>
  <conditionalFormatting sqref="E20:K20">
    <cfRule type="cellIs" dxfId="57" priority="41" stopIfTrue="1" operator="lessThan">
      <formula>$E$20</formula>
    </cfRule>
    <cfRule type="cellIs" dxfId="56" priority="42" stopIfTrue="1" operator="greaterThan">
      <formula>0</formula>
    </cfRule>
  </conditionalFormatting>
  <conditionalFormatting sqref="E21:K21">
    <cfRule type="cellIs" dxfId="55" priority="43" stopIfTrue="1" operator="lessThan">
      <formula>$E$21</formula>
    </cfRule>
    <cfRule type="cellIs" dxfId="54" priority="44" stopIfTrue="1" operator="greaterThan">
      <formula>0</formula>
    </cfRule>
  </conditionalFormatting>
  <conditionalFormatting sqref="E22:K22">
    <cfRule type="cellIs" dxfId="53" priority="45" stopIfTrue="1" operator="lessThan">
      <formula>$E$22</formula>
    </cfRule>
    <cfRule type="cellIs" dxfId="52" priority="46" stopIfTrue="1" operator="greaterThan">
      <formula>0</formula>
    </cfRule>
  </conditionalFormatting>
  <conditionalFormatting sqref="C25:K25">
    <cfRule type="cellIs" dxfId="51" priority="47" stopIfTrue="1" operator="equal">
      <formula>$D$27</formula>
    </cfRule>
    <cfRule type="cellIs" dxfId="50" priority="48" stopIfTrue="1" operator="equal">
      <formula>$D$28</formula>
    </cfRule>
    <cfRule type="cellIs" dxfId="49" priority="49" stopIfTrue="1" operator="equal">
      <formula>$D$29</formula>
    </cfRule>
  </conditionalFormatting>
  <hyperlinks>
    <hyperlink ref="O3" r:id="rId1" xr:uid="{56484214-5C35-49E6-B0DC-C7B2E6623179}"/>
    <hyperlink ref="E3" r:id="rId2" display="Need Help using this ScoreCard?  Check out this training video." xr:uid="{468C1498-50F1-4BF8-B470-0C48C929BEA0}"/>
    <hyperlink ref="D3" r:id="rId3" display="Need Help using this ScoreCard?  Check out this training video." xr:uid="{D317D8E8-7C2B-4314-B226-D364A3F63B32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E0332-6D2C-4487-B00A-E45945D02289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1" width="25.77734375" customWidth="1"/>
    <col min="12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107</v>
      </c>
      <c r="I6" s="1">
        <v>116</v>
      </c>
      <c r="J6" s="1">
        <v>128</v>
      </c>
      <c r="K6" s="1">
        <v>131</v>
      </c>
    </row>
    <row r="7" spans="1:69" x14ac:dyDescent="0.25">
      <c r="A7" s="19">
        <v>1010</v>
      </c>
      <c r="B7" s="19">
        <v>10583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1010</v>
      </c>
      <c r="B8" s="19">
        <v>10584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1010</v>
      </c>
      <c r="B9" s="19">
        <v>10585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1010</v>
      </c>
      <c r="B10" s="19">
        <v>10587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1010</v>
      </c>
      <c r="B11" s="19">
        <v>10586</v>
      </c>
      <c r="C11" s="3" t="s">
        <v>23</v>
      </c>
      <c r="D11" s="3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1010</v>
      </c>
      <c r="B12" s="19">
        <v>10598</v>
      </c>
      <c r="C12" s="3" t="s">
        <v>23</v>
      </c>
      <c r="D12" s="3" t="s">
        <v>28</v>
      </c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1010</v>
      </c>
      <c r="B13" s="19">
        <v>10599</v>
      </c>
      <c r="C13" s="3" t="s">
        <v>23</v>
      </c>
      <c r="D13" s="3" t="s">
        <v>28</v>
      </c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1010</v>
      </c>
      <c r="B14" s="19">
        <v>10588</v>
      </c>
      <c r="C14" s="21" t="s">
        <v>29</v>
      </c>
      <c r="D14" s="21" t="s">
        <v>30</v>
      </c>
      <c r="E14" s="21">
        <v>-10</v>
      </c>
      <c r="F14" s="22"/>
      <c r="G14" s="22"/>
      <c r="H14" s="22"/>
      <c r="I14" s="22"/>
      <c r="J14" s="22"/>
      <c r="K14" s="22"/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1010</v>
      </c>
      <c r="B15" s="19">
        <v>10589</v>
      </c>
      <c r="C15" s="21" t="s">
        <v>29</v>
      </c>
      <c r="D15" s="21" t="s">
        <v>31</v>
      </c>
      <c r="E15" s="21">
        <v>-1500</v>
      </c>
      <c r="F15" s="22"/>
      <c r="G15" s="22"/>
      <c r="H15" s="22"/>
      <c r="I15" s="22"/>
      <c r="J15" s="22"/>
      <c r="K15" s="22"/>
      <c r="L15" s="2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1010</v>
      </c>
      <c r="B16" s="19">
        <v>10590</v>
      </c>
      <c r="C16" s="21" t="s">
        <v>29</v>
      </c>
      <c r="D16" s="21" t="s">
        <v>32</v>
      </c>
      <c r="E16" s="21">
        <v>-50</v>
      </c>
      <c r="F16" s="22"/>
      <c r="G16" s="22"/>
      <c r="H16" s="22"/>
      <c r="I16" s="22"/>
      <c r="J16" s="22"/>
      <c r="K16" s="22"/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1010</v>
      </c>
      <c r="B17" s="19">
        <v>10591</v>
      </c>
      <c r="C17" s="21" t="s">
        <v>29</v>
      </c>
      <c r="D17" s="21" t="s">
        <v>33</v>
      </c>
      <c r="E17" s="21">
        <v>-30</v>
      </c>
      <c r="F17" s="22"/>
      <c r="G17" s="22"/>
      <c r="H17" s="22"/>
      <c r="I17" s="22"/>
      <c r="J17" s="22"/>
      <c r="K17" s="22"/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1010</v>
      </c>
      <c r="B18" s="19">
        <v>10592</v>
      </c>
      <c r="C18" s="21" t="s">
        <v>29</v>
      </c>
      <c r="D18" s="21" t="s">
        <v>34</v>
      </c>
      <c r="E18" s="21">
        <v>-30</v>
      </c>
      <c r="F18" s="22"/>
      <c r="G18" s="22"/>
      <c r="H18" s="22"/>
      <c r="I18" s="22"/>
      <c r="J18" s="22"/>
      <c r="K18" s="22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1010</v>
      </c>
      <c r="B19" s="19">
        <v>10593</v>
      </c>
      <c r="C19" s="21" t="s">
        <v>29</v>
      </c>
      <c r="D19" s="21" t="s">
        <v>35</v>
      </c>
      <c r="E19" s="21">
        <v>-30</v>
      </c>
      <c r="F19" s="22"/>
      <c r="G19" s="22"/>
      <c r="H19" s="22"/>
      <c r="I19" s="22"/>
      <c r="J19" s="22"/>
      <c r="K19" s="22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1010</v>
      </c>
      <c r="B20" s="19">
        <v>10594</v>
      </c>
      <c r="C20" s="21" t="s">
        <v>29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1010</v>
      </c>
      <c r="B21" s="19">
        <v>10595</v>
      </c>
      <c r="C21" s="21" t="s">
        <v>29</v>
      </c>
      <c r="D21" s="21" t="s">
        <v>37</v>
      </c>
      <c r="E21" s="21">
        <v>-30</v>
      </c>
      <c r="F21" s="22"/>
      <c r="G21" s="22"/>
      <c r="H21" s="22"/>
      <c r="I21" s="22"/>
      <c r="J21" s="22"/>
      <c r="K21" s="22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1010</v>
      </c>
      <c r="B22" s="19">
        <v>10596</v>
      </c>
      <c r="C22" s="21" t="s">
        <v>29</v>
      </c>
      <c r="D22" s="21" t="s">
        <v>38</v>
      </c>
      <c r="E22" s="21">
        <v>-800</v>
      </c>
      <c r="F22" s="22"/>
      <c r="G22" s="22"/>
      <c r="H22" s="22"/>
      <c r="I22" s="22"/>
      <c r="J22" s="22"/>
      <c r="K22" s="22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39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F25" s="23">
        <f>SUM($F$7:$F$22)</f>
        <v>0</v>
      </c>
      <c r="G25" s="23">
        <f>SUM($G$7:$G$22)</f>
        <v>0</v>
      </c>
      <c r="H25" s="23">
        <f>SUM($H$7:$H$22)</f>
        <v>0</v>
      </c>
      <c r="I25" s="23">
        <f>SUM($I$7:$I$22)</f>
        <v>0</v>
      </c>
      <c r="J25" s="23">
        <f>SUM($J$7:$J$22)</f>
        <v>0</v>
      </c>
      <c r="K25" s="23">
        <f>SUM($K$7:$K$22)</f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D26" s="24" t="s">
        <v>42</v>
      </c>
      <c r="E26" s="24" t="s">
        <v>43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E31" t="s">
        <v>46</v>
      </c>
      <c r="F31" s="31"/>
      <c r="G31" s="31"/>
      <c r="H31" s="31"/>
      <c r="I31" s="31"/>
      <c r="J31" s="31"/>
      <c r="K31" s="3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K7">
    <cfRule type="cellIs" dxfId="146" priority="1" stopIfTrue="1" operator="greaterThan">
      <formula>$E$7</formula>
    </cfRule>
    <cfRule type="cellIs" dxfId="145" priority="2" stopIfTrue="1" operator="equal">
      <formula>""</formula>
    </cfRule>
    <cfRule type="cellIs" dxfId="144" priority="3" stopIfTrue="1" operator="equal">
      <formula>0</formula>
    </cfRule>
    <cfRule type="cellIs" dxfId="143" priority="4" stopIfTrue="1" operator="lessThan">
      <formula>($E$7 * 0.25)</formula>
    </cfRule>
  </conditionalFormatting>
  <conditionalFormatting sqref="E8:K8">
    <cfRule type="cellIs" dxfId="142" priority="5" stopIfTrue="1" operator="greaterThan">
      <formula>$E$8</formula>
    </cfRule>
    <cfRule type="cellIs" dxfId="141" priority="6" stopIfTrue="1" operator="equal">
      <formula>""</formula>
    </cfRule>
    <cfRule type="cellIs" dxfId="140" priority="7" stopIfTrue="1" operator="equal">
      <formula>0</formula>
    </cfRule>
    <cfRule type="cellIs" dxfId="139" priority="8" stopIfTrue="1" operator="lessThan">
      <formula>($E$8 * 0.25)</formula>
    </cfRule>
  </conditionalFormatting>
  <conditionalFormatting sqref="E9:K9">
    <cfRule type="cellIs" dxfId="138" priority="9" stopIfTrue="1" operator="greaterThan">
      <formula>$E$9</formula>
    </cfRule>
    <cfRule type="cellIs" dxfId="137" priority="10" stopIfTrue="1" operator="equal">
      <formula>""</formula>
    </cfRule>
    <cfRule type="cellIs" dxfId="136" priority="11" stopIfTrue="1" operator="equal">
      <formula>0</formula>
    </cfRule>
    <cfRule type="cellIs" dxfId="135" priority="12" stopIfTrue="1" operator="lessThan">
      <formula>($E$9 * 0.25)</formula>
    </cfRule>
  </conditionalFormatting>
  <conditionalFormatting sqref="E10:K10">
    <cfRule type="cellIs" dxfId="134" priority="13" stopIfTrue="1" operator="greaterThan">
      <formula>$E$10</formula>
    </cfRule>
    <cfRule type="cellIs" dxfId="133" priority="14" stopIfTrue="1" operator="equal">
      <formula>""</formula>
    </cfRule>
    <cfRule type="cellIs" dxfId="132" priority="15" stopIfTrue="1" operator="equal">
      <formula>0</formula>
    </cfRule>
    <cfRule type="cellIs" dxfId="131" priority="16" stopIfTrue="1" operator="lessThan">
      <formula>($E$10 * 0.25)</formula>
    </cfRule>
  </conditionalFormatting>
  <conditionalFormatting sqref="E11:K11">
    <cfRule type="cellIs" dxfId="130" priority="17" stopIfTrue="1" operator="greaterThan">
      <formula>$E$11</formula>
    </cfRule>
    <cfRule type="cellIs" dxfId="129" priority="18" stopIfTrue="1" operator="equal">
      <formula>""</formula>
    </cfRule>
    <cfRule type="cellIs" dxfId="128" priority="19" stopIfTrue="1" operator="equal">
      <formula>0</formula>
    </cfRule>
    <cfRule type="cellIs" dxfId="127" priority="20" stopIfTrue="1" operator="lessThan">
      <formula>($E$11 * 0.25)</formula>
    </cfRule>
  </conditionalFormatting>
  <conditionalFormatting sqref="E12:K12">
    <cfRule type="cellIs" dxfId="126" priority="21" stopIfTrue="1" operator="greaterThan">
      <formula>$E$12</formula>
    </cfRule>
    <cfRule type="cellIs" dxfId="125" priority="22" stopIfTrue="1" operator="equal">
      <formula>""</formula>
    </cfRule>
    <cfRule type="cellIs" dxfId="124" priority="23" stopIfTrue="1" operator="equal">
      <formula>0</formula>
    </cfRule>
    <cfRule type="cellIs" dxfId="123" priority="24" stopIfTrue="1" operator="lessThan">
      <formula>($E$12 * 0.25)</formula>
    </cfRule>
  </conditionalFormatting>
  <conditionalFormatting sqref="E13:K13">
    <cfRule type="cellIs" dxfId="122" priority="25" stopIfTrue="1" operator="greaterThan">
      <formula>$E$13</formula>
    </cfRule>
    <cfRule type="cellIs" dxfId="121" priority="26" stopIfTrue="1" operator="equal">
      <formula>""</formula>
    </cfRule>
    <cfRule type="cellIs" dxfId="120" priority="27" stopIfTrue="1" operator="equal">
      <formula>0</formula>
    </cfRule>
    <cfRule type="cellIs" dxfId="119" priority="28" stopIfTrue="1" operator="lessThan">
      <formula>($E$13 * 0.25)</formula>
    </cfRule>
  </conditionalFormatting>
  <conditionalFormatting sqref="E14:K14">
    <cfRule type="cellIs" dxfId="118" priority="29" stopIfTrue="1" operator="lessThan">
      <formula>$E$14</formula>
    </cfRule>
    <cfRule type="cellIs" dxfId="117" priority="30" stopIfTrue="1" operator="greaterThan">
      <formula>0</formula>
    </cfRule>
  </conditionalFormatting>
  <conditionalFormatting sqref="E15:K15">
    <cfRule type="cellIs" dxfId="116" priority="31" stopIfTrue="1" operator="lessThan">
      <formula>$E$15</formula>
    </cfRule>
    <cfRule type="cellIs" dxfId="115" priority="32" stopIfTrue="1" operator="greaterThan">
      <formula>0</formula>
    </cfRule>
  </conditionalFormatting>
  <conditionalFormatting sqref="E16:K16">
    <cfRule type="cellIs" dxfId="114" priority="33" stopIfTrue="1" operator="lessThan">
      <formula>$E$16</formula>
    </cfRule>
    <cfRule type="cellIs" dxfId="113" priority="34" stopIfTrue="1" operator="greaterThan">
      <formula>0</formula>
    </cfRule>
  </conditionalFormatting>
  <conditionalFormatting sqref="E17:K17">
    <cfRule type="cellIs" dxfId="112" priority="35" stopIfTrue="1" operator="lessThan">
      <formula>$E$17</formula>
    </cfRule>
    <cfRule type="cellIs" dxfId="111" priority="36" stopIfTrue="1" operator="greaterThan">
      <formula>0</formula>
    </cfRule>
  </conditionalFormatting>
  <conditionalFormatting sqref="E18:K18">
    <cfRule type="cellIs" dxfId="110" priority="37" stopIfTrue="1" operator="lessThan">
      <formula>$E$18</formula>
    </cfRule>
    <cfRule type="cellIs" dxfId="109" priority="38" stopIfTrue="1" operator="greaterThan">
      <formula>0</formula>
    </cfRule>
  </conditionalFormatting>
  <conditionalFormatting sqref="E19:K19">
    <cfRule type="cellIs" dxfId="108" priority="39" stopIfTrue="1" operator="lessThan">
      <formula>$E$19</formula>
    </cfRule>
    <cfRule type="cellIs" dxfId="107" priority="40" stopIfTrue="1" operator="greaterThan">
      <formula>0</formula>
    </cfRule>
  </conditionalFormatting>
  <conditionalFormatting sqref="E20:K20">
    <cfRule type="cellIs" dxfId="106" priority="41" stopIfTrue="1" operator="lessThan">
      <formula>$E$20</formula>
    </cfRule>
    <cfRule type="cellIs" dxfId="105" priority="42" stopIfTrue="1" operator="greaterThan">
      <formula>0</formula>
    </cfRule>
  </conditionalFormatting>
  <conditionalFormatting sqref="E21:K21">
    <cfRule type="cellIs" dxfId="104" priority="43" stopIfTrue="1" operator="lessThan">
      <formula>$E$21</formula>
    </cfRule>
    <cfRule type="cellIs" dxfId="103" priority="44" stopIfTrue="1" operator="greaterThan">
      <formula>0</formula>
    </cfRule>
  </conditionalFormatting>
  <conditionalFormatting sqref="E22:K22">
    <cfRule type="cellIs" dxfId="102" priority="45" stopIfTrue="1" operator="lessThan">
      <formula>$E$22</formula>
    </cfRule>
    <cfRule type="cellIs" dxfId="101" priority="46" stopIfTrue="1" operator="greaterThan">
      <formula>0</formula>
    </cfRule>
  </conditionalFormatting>
  <conditionalFormatting sqref="C25:K25">
    <cfRule type="cellIs" dxfId="100" priority="47" stopIfTrue="1" operator="equal">
      <formula>$D$27</formula>
    </cfRule>
    <cfRule type="cellIs" dxfId="99" priority="48" stopIfTrue="1" operator="equal">
      <formula>$D$28</formula>
    </cfRule>
    <cfRule type="cellIs" dxfId="98" priority="49" stopIfTrue="1" operator="equal">
      <formula>$D$29</formula>
    </cfRule>
  </conditionalFormatting>
  <hyperlinks>
    <hyperlink ref="O3" r:id="rId1" xr:uid="{F86757D6-F916-47FA-97A5-DB5BDE9EB501}"/>
    <hyperlink ref="E3" r:id="rId2" display="Need Help using this ScoreCard?  Check out this training video." xr:uid="{1ECC6C60-B5CA-459B-BECF-5E69ED6B75B5}"/>
    <hyperlink ref="D3" r:id="rId3" display="Need Help using this ScoreCard?  Check out this training video." xr:uid="{31C55C7A-B271-4FBF-82FA-B5E2095B96F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B2ADC-BC03-4172-8FDC-F6BC2FE8A409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1" width="25.77734375" customWidth="1"/>
    <col min="12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107</v>
      </c>
      <c r="I6" s="1">
        <v>116</v>
      </c>
      <c r="J6" s="1">
        <v>128</v>
      </c>
      <c r="K6" s="1">
        <v>131</v>
      </c>
    </row>
    <row r="7" spans="1:69" x14ac:dyDescent="0.25">
      <c r="A7" s="19">
        <v>1010</v>
      </c>
      <c r="B7" s="19">
        <v>10583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1010</v>
      </c>
      <c r="B8" s="19">
        <v>10584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1010</v>
      </c>
      <c r="B9" s="19">
        <v>10585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1010</v>
      </c>
      <c r="B10" s="19">
        <v>10587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1010</v>
      </c>
      <c r="B11" s="19">
        <v>10586</v>
      </c>
      <c r="C11" s="3" t="s">
        <v>23</v>
      </c>
      <c r="D11" s="3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1010</v>
      </c>
      <c r="B12" s="19">
        <v>10598</v>
      </c>
      <c r="C12" s="3" t="s">
        <v>23</v>
      </c>
      <c r="D12" s="3" t="s">
        <v>28</v>
      </c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1010</v>
      </c>
      <c r="B13" s="19">
        <v>10599</v>
      </c>
      <c r="C13" s="3" t="s">
        <v>23</v>
      </c>
      <c r="D13" s="3" t="s">
        <v>28</v>
      </c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1010</v>
      </c>
      <c r="B14" s="19">
        <v>10588</v>
      </c>
      <c r="C14" s="21" t="s">
        <v>29</v>
      </c>
      <c r="D14" s="21" t="s">
        <v>30</v>
      </c>
      <c r="E14" s="21">
        <v>-10</v>
      </c>
      <c r="F14" s="22"/>
      <c r="G14" s="22"/>
      <c r="H14" s="22"/>
      <c r="I14" s="22"/>
      <c r="J14" s="22"/>
      <c r="K14" s="22"/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1010</v>
      </c>
      <c r="B15" s="19">
        <v>10589</v>
      </c>
      <c r="C15" s="21" t="s">
        <v>29</v>
      </c>
      <c r="D15" s="21" t="s">
        <v>31</v>
      </c>
      <c r="E15" s="21">
        <v>-1500</v>
      </c>
      <c r="F15" s="22"/>
      <c r="G15" s="22"/>
      <c r="H15" s="22"/>
      <c r="I15" s="22"/>
      <c r="J15" s="22"/>
      <c r="K15" s="22"/>
      <c r="L15" s="2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1010</v>
      </c>
      <c r="B16" s="19">
        <v>10590</v>
      </c>
      <c r="C16" s="21" t="s">
        <v>29</v>
      </c>
      <c r="D16" s="21" t="s">
        <v>32</v>
      </c>
      <c r="E16" s="21">
        <v>-50</v>
      </c>
      <c r="F16" s="22"/>
      <c r="G16" s="22"/>
      <c r="H16" s="22"/>
      <c r="I16" s="22"/>
      <c r="J16" s="22"/>
      <c r="K16" s="22"/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1010</v>
      </c>
      <c r="B17" s="19">
        <v>10591</v>
      </c>
      <c r="C17" s="21" t="s">
        <v>29</v>
      </c>
      <c r="D17" s="21" t="s">
        <v>33</v>
      </c>
      <c r="E17" s="21">
        <v>-30</v>
      </c>
      <c r="F17" s="22"/>
      <c r="G17" s="22"/>
      <c r="H17" s="22"/>
      <c r="I17" s="22"/>
      <c r="J17" s="22"/>
      <c r="K17" s="22"/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1010</v>
      </c>
      <c r="B18" s="19">
        <v>10592</v>
      </c>
      <c r="C18" s="21" t="s">
        <v>29</v>
      </c>
      <c r="D18" s="21" t="s">
        <v>34</v>
      </c>
      <c r="E18" s="21">
        <v>-30</v>
      </c>
      <c r="F18" s="22"/>
      <c r="G18" s="22"/>
      <c r="H18" s="22"/>
      <c r="I18" s="22"/>
      <c r="J18" s="22"/>
      <c r="K18" s="22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1010</v>
      </c>
      <c r="B19" s="19">
        <v>10593</v>
      </c>
      <c r="C19" s="21" t="s">
        <v>29</v>
      </c>
      <c r="D19" s="21" t="s">
        <v>35</v>
      </c>
      <c r="E19" s="21">
        <v>-30</v>
      </c>
      <c r="F19" s="22"/>
      <c r="G19" s="22"/>
      <c r="H19" s="22"/>
      <c r="I19" s="22"/>
      <c r="J19" s="22"/>
      <c r="K19" s="22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1010</v>
      </c>
      <c r="B20" s="19">
        <v>10594</v>
      </c>
      <c r="C20" s="21" t="s">
        <v>29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1010</v>
      </c>
      <c r="B21" s="19">
        <v>10595</v>
      </c>
      <c r="C21" s="21" t="s">
        <v>29</v>
      </c>
      <c r="D21" s="21" t="s">
        <v>37</v>
      </c>
      <c r="E21" s="21">
        <v>-30</v>
      </c>
      <c r="F21" s="22"/>
      <c r="G21" s="22"/>
      <c r="H21" s="22"/>
      <c r="I21" s="22"/>
      <c r="J21" s="22"/>
      <c r="K21" s="22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1010</v>
      </c>
      <c r="B22" s="19">
        <v>10596</v>
      </c>
      <c r="C22" s="21" t="s">
        <v>29</v>
      </c>
      <c r="D22" s="21" t="s">
        <v>38</v>
      </c>
      <c r="E22" s="21">
        <v>-800</v>
      </c>
      <c r="F22" s="22"/>
      <c r="G22" s="22"/>
      <c r="H22" s="22"/>
      <c r="I22" s="22"/>
      <c r="J22" s="22"/>
      <c r="K22" s="22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39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F25" s="23">
        <f>SUM($F$7:$F$22)</f>
        <v>0</v>
      </c>
      <c r="G25" s="23">
        <f>SUM($G$7:$G$22)</f>
        <v>0</v>
      </c>
      <c r="H25" s="23">
        <f>SUM($H$7:$H$22)</f>
        <v>0</v>
      </c>
      <c r="I25" s="23">
        <f>SUM($I$7:$I$22)</f>
        <v>0</v>
      </c>
      <c r="J25" s="23">
        <f>SUM($J$7:$J$22)</f>
        <v>0</v>
      </c>
      <c r="K25" s="23">
        <f>SUM($K$7:$K$22)</f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D26" s="24" t="s">
        <v>42</v>
      </c>
      <c r="E26" s="24" t="s">
        <v>43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E31" t="s">
        <v>46</v>
      </c>
      <c r="F31" s="31"/>
      <c r="G31" s="31"/>
      <c r="H31" s="31"/>
      <c r="I31" s="31"/>
      <c r="J31" s="31"/>
      <c r="K31" s="3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K7">
    <cfRule type="cellIs" dxfId="195" priority="1" stopIfTrue="1" operator="greaterThan">
      <formula>$E$7</formula>
    </cfRule>
    <cfRule type="cellIs" dxfId="194" priority="2" stopIfTrue="1" operator="equal">
      <formula>""</formula>
    </cfRule>
    <cfRule type="cellIs" dxfId="193" priority="3" stopIfTrue="1" operator="equal">
      <formula>0</formula>
    </cfRule>
    <cfRule type="cellIs" dxfId="192" priority="4" stopIfTrue="1" operator="lessThan">
      <formula>($E$7 * 0.25)</formula>
    </cfRule>
  </conditionalFormatting>
  <conditionalFormatting sqref="E8:K8">
    <cfRule type="cellIs" dxfId="191" priority="5" stopIfTrue="1" operator="greaterThan">
      <formula>$E$8</formula>
    </cfRule>
    <cfRule type="cellIs" dxfId="190" priority="6" stopIfTrue="1" operator="equal">
      <formula>""</formula>
    </cfRule>
    <cfRule type="cellIs" dxfId="189" priority="7" stopIfTrue="1" operator="equal">
      <formula>0</formula>
    </cfRule>
    <cfRule type="cellIs" dxfId="188" priority="8" stopIfTrue="1" operator="lessThan">
      <formula>($E$8 * 0.25)</formula>
    </cfRule>
  </conditionalFormatting>
  <conditionalFormatting sqref="E9:K9">
    <cfRule type="cellIs" dxfId="187" priority="9" stopIfTrue="1" operator="greaterThan">
      <formula>$E$9</formula>
    </cfRule>
    <cfRule type="cellIs" dxfId="186" priority="10" stopIfTrue="1" operator="equal">
      <formula>""</formula>
    </cfRule>
    <cfRule type="cellIs" dxfId="185" priority="11" stopIfTrue="1" operator="equal">
      <formula>0</formula>
    </cfRule>
    <cfRule type="cellIs" dxfId="184" priority="12" stopIfTrue="1" operator="lessThan">
      <formula>($E$9 * 0.25)</formula>
    </cfRule>
  </conditionalFormatting>
  <conditionalFormatting sqref="E10:K10">
    <cfRule type="cellIs" dxfId="183" priority="13" stopIfTrue="1" operator="greaterThan">
      <formula>$E$10</formula>
    </cfRule>
    <cfRule type="cellIs" dxfId="182" priority="14" stopIfTrue="1" operator="equal">
      <formula>""</formula>
    </cfRule>
    <cfRule type="cellIs" dxfId="181" priority="15" stopIfTrue="1" operator="equal">
      <formula>0</formula>
    </cfRule>
    <cfRule type="cellIs" dxfId="180" priority="16" stopIfTrue="1" operator="lessThan">
      <formula>($E$10 * 0.25)</formula>
    </cfRule>
  </conditionalFormatting>
  <conditionalFormatting sqref="E11:K11">
    <cfRule type="cellIs" dxfId="179" priority="17" stopIfTrue="1" operator="greaterThan">
      <formula>$E$11</formula>
    </cfRule>
    <cfRule type="cellIs" dxfId="178" priority="18" stopIfTrue="1" operator="equal">
      <formula>""</formula>
    </cfRule>
    <cfRule type="cellIs" dxfId="177" priority="19" stopIfTrue="1" operator="equal">
      <formula>0</formula>
    </cfRule>
    <cfRule type="cellIs" dxfId="176" priority="20" stopIfTrue="1" operator="lessThan">
      <formula>($E$11 * 0.25)</formula>
    </cfRule>
  </conditionalFormatting>
  <conditionalFormatting sqref="E12:K12">
    <cfRule type="cellIs" dxfId="175" priority="21" stopIfTrue="1" operator="greaterThan">
      <formula>$E$12</formula>
    </cfRule>
    <cfRule type="cellIs" dxfId="174" priority="22" stopIfTrue="1" operator="equal">
      <formula>""</formula>
    </cfRule>
    <cfRule type="cellIs" dxfId="173" priority="23" stopIfTrue="1" operator="equal">
      <formula>0</formula>
    </cfRule>
    <cfRule type="cellIs" dxfId="172" priority="24" stopIfTrue="1" operator="lessThan">
      <formula>($E$12 * 0.25)</formula>
    </cfRule>
  </conditionalFormatting>
  <conditionalFormatting sqref="E13:K13">
    <cfRule type="cellIs" dxfId="171" priority="25" stopIfTrue="1" operator="greaterThan">
      <formula>$E$13</formula>
    </cfRule>
    <cfRule type="cellIs" dxfId="170" priority="26" stopIfTrue="1" operator="equal">
      <formula>""</formula>
    </cfRule>
    <cfRule type="cellIs" dxfId="169" priority="27" stopIfTrue="1" operator="equal">
      <formula>0</formula>
    </cfRule>
    <cfRule type="cellIs" dxfId="168" priority="28" stopIfTrue="1" operator="lessThan">
      <formula>($E$13 * 0.25)</formula>
    </cfRule>
  </conditionalFormatting>
  <conditionalFormatting sqref="E14:K14">
    <cfRule type="cellIs" dxfId="167" priority="29" stopIfTrue="1" operator="lessThan">
      <formula>$E$14</formula>
    </cfRule>
    <cfRule type="cellIs" dxfId="166" priority="30" stopIfTrue="1" operator="greaterThan">
      <formula>0</formula>
    </cfRule>
  </conditionalFormatting>
  <conditionalFormatting sqref="E15:K15">
    <cfRule type="cellIs" dxfId="165" priority="31" stopIfTrue="1" operator="lessThan">
      <formula>$E$15</formula>
    </cfRule>
    <cfRule type="cellIs" dxfId="164" priority="32" stopIfTrue="1" operator="greaterThan">
      <formula>0</formula>
    </cfRule>
  </conditionalFormatting>
  <conditionalFormatting sqref="E16:K16">
    <cfRule type="cellIs" dxfId="163" priority="33" stopIfTrue="1" operator="lessThan">
      <formula>$E$16</formula>
    </cfRule>
    <cfRule type="cellIs" dxfId="162" priority="34" stopIfTrue="1" operator="greaterThan">
      <formula>0</formula>
    </cfRule>
  </conditionalFormatting>
  <conditionalFormatting sqref="E17:K17">
    <cfRule type="cellIs" dxfId="161" priority="35" stopIfTrue="1" operator="lessThan">
      <formula>$E$17</formula>
    </cfRule>
    <cfRule type="cellIs" dxfId="160" priority="36" stopIfTrue="1" operator="greaterThan">
      <formula>0</formula>
    </cfRule>
  </conditionalFormatting>
  <conditionalFormatting sqref="E18:K18">
    <cfRule type="cellIs" dxfId="159" priority="37" stopIfTrue="1" operator="lessThan">
      <formula>$E$18</formula>
    </cfRule>
    <cfRule type="cellIs" dxfId="158" priority="38" stopIfTrue="1" operator="greaterThan">
      <formula>0</formula>
    </cfRule>
  </conditionalFormatting>
  <conditionalFormatting sqref="E19:K19">
    <cfRule type="cellIs" dxfId="157" priority="39" stopIfTrue="1" operator="lessThan">
      <formula>$E$19</formula>
    </cfRule>
    <cfRule type="cellIs" dxfId="156" priority="40" stopIfTrue="1" operator="greaterThan">
      <formula>0</formula>
    </cfRule>
  </conditionalFormatting>
  <conditionalFormatting sqref="E20:K20">
    <cfRule type="cellIs" dxfId="155" priority="41" stopIfTrue="1" operator="lessThan">
      <formula>$E$20</formula>
    </cfRule>
    <cfRule type="cellIs" dxfId="154" priority="42" stopIfTrue="1" operator="greaterThan">
      <formula>0</formula>
    </cfRule>
  </conditionalFormatting>
  <conditionalFormatting sqref="E21:K21">
    <cfRule type="cellIs" dxfId="153" priority="43" stopIfTrue="1" operator="lessThan">
      <formula>$E$21</formula>
    </cfRule>
    <cfRule type="cellIs" dxfId="152" priority="44" stopIfTrue="1" operator="greaterThan">
      <formula>0</formula>
    </cfRule>
  </conditionalFormatting>
  <conditionalFormatting sqref="E22:K22">
    <cfRule type="cellIs" dxfId="151" priority="45" stopIfTrue="1" operator="lessThan">
      <formula>$E$22</formula>
    </cfRule>
    <cfRule type="cellIs" dxfId="150" priority="46" stopIfTrue="1" operator="greaterThan">
      <formula>0</formula>
    </cfRule>
  </conditionalFormatting>
  <conditionalFormatting sqref="C25:K25">
    <cfRule type="cellIs" dxfId="149" priority="47" stopIfTrue="1" operator="equal">
      <formula>$D$27</formula>
    </cfRule>
    <cfRule type="cellIs" dxfId="148" priority="48" stopIfTrue="1" operator="equal">
      <formula>$D$28</formula>
    </cfRule>
    <cfRule type="cellIs" dxfId="147" priority="49" stopIfTrue="1" operator="equal">
      <formula>$D$29</formula>
    </cfRule>
  </conditionalFormatting>
  <hyperlinks>
    <hyperlink ref="O3" r:id="rId1" xr:uid="{DA80B353-F34A-4393-BBAD-45DB5D2BAF98}"/>
    <hyperlink ref="E3" r:id="rId2" display="Need Help using this ScoreCard?  Check out this training video." xr:uid="{C947147D-B9B8-41E3-9720-740B55BF3F30}"/>
    <hyperlink ref="D3" r:id="rId3" display="Need Help using this ScoreCard?  Check out this training video." xr:uid="{8D5EFE87-7F79-4B4E-BD14-FE2356205F8A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39A00-00D2-4378-B309-DB2BDD6B379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1" width="25.77734375" customWidth="1"/>
    <col min="12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107</v>
      </c>
      <c r="I6" s="1">
        <v>116</v>
      </c>
      <c r="J6" s="1">
        <v>128</v>
      </c>
      <c r="K6" s="1">
        <v>131</v>
      </c>
    </row>
    <row r="7" spans="1:69" x14ac:dyDescent="0.25">
      <c r="A7" s="19">
        <v>1010</v>
      </c>
      <c r="B7" s="19">
        <v>10583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1010</v>
      </c>
      <c r="B8" s="19">
        <v>10584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1010</v>
      </c>
      <c r="B9" s="19">
        <v>10585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1010</v>
      </c>
      <c r="B10" s="19">
        <v>10587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1010</v>
      </c>
      <c r="B11" s="19">
        <v>10586</v>
      </c>
      <c r="C11" s="3" t="s">
        <v>23</v>
      </c>
      <c r="D11" s="3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1010</v>
      </c>
      <c r="B12" s="19">
        <v>10598</v>
      </c>
      <c r="C12" s="3" t="s">
        <v>23</v>
      </c>
      <c r="D12" s="3" t="s">
        <v>28</v>
      </c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1010</v>
      </c>
      <c r="B13" s="19">
        <v>10599</v>
      </c>
      <c r="C13" s="3" t="s">
        <v>23</v>
      </c>
      <c r="D13" s="3" t="s">
        <v>28</v>
      </c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1010</v>
      </c>
      <c r="B14" s="19">
        <v>10588</v>
      </c>
      <c r="C14" s="21" t="s">
        <v>29</v>
      </c>
      <c r="D14" s="21" t="s">
        <v>30</v>
      </c>
      <c r="E14" s="21">
        <v>-10</v>
      </c>
      <c r="F14" s="22"/>
      <c r="G14" s="22"/>
      <c r="H14" s="22"/>
      <c r="I14" s="22"/>
      <c r="J14" s="22"/>
      <c r="K14" s="22"/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1010</v>
      </c>
      <c r="B15" s="19">
        <v>10589</v>
      </c>
      <c r="C15" s="21" t="s">
        <v>29</v>
      </c>
      <c r="D15" s="21" t="s">
        <v>31</v>
      </c>
      <c r="E15" s="21">
        <v>-1500</v>
      </c>
      <c r="F15" s="22"/>
      <c r="G15" s="22"/>
      <c r="H15" s="22"/>
      <c r="I15" s="22"/>
      <c r="J15" s="22"/>
      <c r="K15" s="22"/>
      <c r="L15" s="2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1010</v>
      </c>
      <c r="B16" s="19">
        <v>10590</v>
      </c>
      <c r="C16" s="21" t="s">
        <v>29</v>
      </c>
      <c r="D16" s="21" t="s">
        <v>32</v>
      </c>
      <c r="E16" s="21">
        <v>-50</v>
      </c>
      <c r="F16" s="22"/>
      <c r="G16" s="22"/>
      <c r="H16" s="22"/>
      <c r="I16" s="22"/>
      <c r="J16" s="22"/>
      <c r="K16" s="22"/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1010</v>
      </c>
      <c r="B17" s="19">
        <v>10591</v>
      </c>
      <c r="C17" s="21" t="s">
        <v>29</v>
      </c>
      <c r="D17" s="21" t="s">
        <v>33</v>
      </c>
      <c r="E17" s="21">
        <v>-30</v>
      </c>
      <c r="F17" s="22"/>
      <c r="G17" s="22"/>
      <c r="H17" s="22"/>
      <c r="I17" s="22"/>
      <c r="J17" s="22"/>
      <c r="K17" s="22"/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1010</v>
      </c>
      <c r="B18" s="19">
        <v>10592</v>
      </c>
      <c r="C18" s="21" t="s">
        <v>29</v>
      </c>
      <c r="D18" s="21" t="s">
        <v>34</v>
      </c>
      <c r="E18" s="21">
        <v>-30</v>
      </c>
      <c r="F18" s="22"/>
      <c r="G18" s="22"/>
      <c r="H18" s="22"/>
      <c r="I18" s="22"/>
      <c r="J18" s="22"/>
      <c r="K18" s="22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1010</v>
      </c>
      <c r="B19" s="19">
        <v>10593</v>
      </c>
      <c r="C19" s="21" t="s">
        <v>29</v>
      </c>
      <c r="D19" s="21" t="s">
        <v>35</v>
      </c>
      <c r="E19" s="21">
        <v>-30</v>
      </c>
      <c r="F19" s="22"/>
      <c r="G19" s="22"/>
      <c r="H19" s="22"/>
      <c r="I19" s="22"/>
      <c r="J19" s="22"/>
      <c r="K19" s="22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1010</v>
      </c>
      <c r="B20" s="19">
        <v>10594</v>
      </c>
      <c r="C20" s="21" t="s">
        <v>29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1010</v>
      </c>
      <c r="B21" s="19">
        <v>10595</v>
      </c>
      <c r="C21" s="21" t="s">
        <v>29</v>
      </c>
      <c r="D21" s="21" t="s">
        <v>37</v>
      </c>
      <c r="E21" s="21">
        <v>-30</v>
      </c>
      <c r="F21" s="22"/>
      <c r="G21" s="22"/>
      <c r="H21" s="22"/>
      <c r="I21" s="22"/>
      <c r="J21" s="22"/>
      <c r="K21" s="22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1010</v>
      </c>
      <c r="B22" s="19">
        <v>10596</v>
      </c>
      <c r="C22" s="21" t="s">
        <v>29</v>
      </c>
      <c r="D22" s="21" t="s">
        <v>38</v>
      </c>
      <c r="E22" s="21">
        <v>-800</v>
      </c>
      <c r="F22" s="22"/>
      <c r="G22" s="22"/>
      <c r="H22" s="22"/>
      <c r="I22" s="22"/>
      <c r="J22" s="22"/>
      <c r="K22" s="22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39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F25" s="23">
        <f>SUM($F$7:$F$22)</f>
        <v>0</v>
      </c>
      <c r="G25" s="23">
        <f>SUM($G$7:$G$22)</f>
        <v>0</v>
      </c>
      <c r="H25" s="23">
        <f>SUM($H$7:$H$22)</f>
        <v>0</v>
      </c>
      <c r="I25" s="23">
        <f>SUM($I$7:$I$22)</f>
        <v>0</v>
      </c>
      <c r="J25" s="23">
        <f>SUM($J$7:$J$22)</f>
        <v>0</v>
      </c>
      <c r="K25" s="23">
        <f>SUM($K$7:$K$22)</f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D26" s="24" t="s">
        <v>42</v>
      </c>
      <c r="E26" s="24" t="s">
        <v>43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E31" t="s">
        <v>46</v>
      </c>
      <c r="F31" s="31"/>
      <c r="G31" s="31"/>
      <c r="H31" s="31"/>
      <c r="I31" s="31"/>
      <c r="J31" s="31"/>
      <c r="K31" s="3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K7">
    <cfRule type="cellIs" dxfId="244" priority="1" stopIfTrue="1" operator="greaterThan">
      <formula>$E$7</formula>
    </cfRule>
    <cfRule type="cellIs" dxfId="243" priority="2" stopIfTrue="1" operator="equal">
      <formula>""</formula>
    </cfRule>
    <cfRule type="cellIs" dxfId="242" priority="3" stopIfTrue="1" operator="equal">
      <formula>0</formula>
    </cfRule>
    <cfRule type="cellIs" dxfId="241" priority="4" stopIfTrue="1" operator="lessThan">
      <formula>($E$7 * 0.25)</formula>
    </cfRule>
  </conditionalFormatting>
  <conditionalFormatting sqref="E8:K8">
    <cfRule type="cellIs" dxfId="240" priority="5" stopIfTrue="1" operator="greaterThan">
      <formula>$E$8</formula>
    </cfRule>
    <cfRule type="cellIs" dxfId="239" priority="6" stopIfTrue="1" operator="equal">
      <formula>""</formula>
    </cfRule>
    <cfRule type="cellIs" dxfId="238" priority="7" stopIfTrue="1" operator="equal">
      <formula>0</formula>
    </cfRule>
    <cfRule type="cellIs" dxfId="237" priority="8" stopIfTrue="1" operator="lessThan">
      <formula>($E$8 * 0.25)</formula>
    </cfRule>
  </conditionalFormatting>
  <conditionalFormatting sqref="E9:K9">
    <cfRule type="cellIs" dxfId="236" priority="9" stopIfTrue="1" operator="greaterThan">
      <formula>$E$9</formula>
    </cfRule>
    <cfRule type="cellIs" dxfId="235" priority="10" stopIfTrue="1" operator="equal">
      <formula>""</formula>
    </cfRule>
    <cfRule type="cellIs" dxfId="234" priority="11" stopIfTrue="1" operator="equal">
      <formula>0</formula>
    </cfRule>
    <cfRule type="cellIs" dxfId="233" priority="12" stopIfTrue="1" operator="lessThan">
      <formula>($E$9 * 0.25)</formula>
    </cfRule>
  </conditionalFormatting>
  <conditionalFormatting sqref="E10:K10">
    <cfRule type="cellIs" dxfId="232" priority="13" stopIfTrue="1" operator="greaterThan">
      <formula>$E$10</formula>
    </cfRule>
    <cfRule type="cellIs" dxfId="231" priority="14" stopIfTrue="1" operator="equal">
      <formula>""</formula>
    </cfRule>
    <cfRule type="cellIs" dxfId="230" priority="15" stopIfTrue="1" operator="equal">
      <formula>0</formula>
    </cfRule>
    <cfRule type="cellIs" dxfId="229" priority="16" stopIfTrue="1" operator="lessThan">
      <formula>($E$10 * 0.25)</formula>
    </cfRule>
  </conditionalFormatting>
  <conditionalFormatting sqref="E11:K11">
    <cfRule type="cellIs" dxfId="228" priority="17" stopIfTrue="1" operator="greaterThan">
      <formula>$E$11</formula>
    </cfRule>
    <cfRule type="cellIs" dxfId="227" priority="18" stopIfTrue="1" operator="equal">
      <formula>""</formula>
    </cfRule>
    <cfRule type="cellIs" dxfId="226" priority="19" stopIfTrue="1" operator="equal">
      <formula>0</formula>
    </cfRule>
    <cfRule type="cellIs" dxfId="225" priority="20" stopIfTrue="1" operator="lessThan">
      <formula>($E$11 * 0.25)</formula>
    </cfRule>
  </conditionalFormatting>
  <conditionalFormatting sqref="E12:K12">
    <cfRule type="cellIs" dxfId="224" priority="21" stopIfTrue="1" operator="greaterThan">
      <formula>$E$12</formula>
    </cfRule>
    <cfRule type="cellIs" dxfId="223" priority="22" stopIfTrue="1" operator="equal">
      <formula>""</formula>
    </cfRule>
    <cfRule type="cellIs" dxfId="222" priority="23" stopIfTrue="1" operator="equal">
      <formula>0</formula>
    </cfRule>
    <cfRule type="cellIs" dxfId="221" priority="24" stopIfTrue="1" operator="lessThan">
      <formula>($E$12 * 0.25)</formula>
    </cfRule>
  </conditionalFormatting>
  <conditionalFormatting sqref="E13:K13">
    <cfRule type="cellIs" dxfId="220" priority="25" stopIfTrue="1" operator="greaterThan">
      <formula>$E$13</formula>
    </cfRule>
    <cfRule type="cellIs" dxfId="219" priority="26" stopIfTrue="1" operator="equal">
      <formula>""</formula>
    </cfRule>
    <cfRule type="cellIs" dxfId="218" priority="27" stopIfTrue="1" operator="equal">
      <formula>0</formula>
    </cfRule>
    <cfRule type="cellIs" dxfId="217" priority="28" stopIfTrue="1" operator="lessThan">
      <formula>($E$13 * 0.25)</formula>
    </cfRule>
  </conditionalFormatting>
  <conditionalFormatting sqref="E14:K14">
    <cfRule type="cellIs" dxfId="216" priority="29" stopIfTrue="1" operator="lessThan">
      <formula>$E$14</formula>
    </cfRule>
    <cfRule type="cellIs" dxfId="215" priority="30" stopIfTrue="1" operator="greaterThan">
      <formula>0</formula>
    </cfRule>
  </conditionalFormatting>
  <conditionalFormatting sqref="E15:K15">
    <cfRule type="cellIs" dxfId="214" priority="31" stopIfTrue="1" operator="lessThan">
      <formula>$E$15</formula>
    </cfRule>
    <cfRule type="cellIs" dxfId="213" priority="32" stopIfTrue="1" operator="greaterThan">
      <formula>0</formula>
    </cfRule>
  </conditionalFormatting>
  <conditionalFormatting sqref="E16:K16">
    <cfRule type="cellIs" dxfId="212" priority="33" stopIfTrue="1" operator="lessThan">
      <formula>$E$16</formula>
    </cfRule>
    <cfRule type="cellIs" dxfId="211" priority="34" stopIfTrue="1" operator="greaterThan">
      <formula>0</formula>
    </cfRule>
  </conditionalFormatting>
  <conditionalFormatting sqref="E17:K17">
    <cfRule type="cellIs" dxfId="210" priority="35" stopIfTrue="1" operator="lessThan">
      <formula>$E$17</formula>
    </cfRule>
    <cfRule type="cellIs" dxfId="209" priority="36" stopIfTrue="1" operator="greaterThan">
      <formula>0</formula>
    </cfRule>
  </conditionalFormatting>
  <conditionalFormatting sqref="E18:K18">
    <cfRule type="cellIs" dxfId="208" priority="37" stopIfTrue="1" operator="lessThan">
      <formula>$E$18</formula>
    </cfRule>
    <cfRule type="cellIs" dxfId="207" priority="38" stopIfTrue="1" operator="greaterThan">
      <formula>0</formula>
    </cfRule>
  </conditionalFormatting>
  <conditionalFormatting sqref="E19:K19">
    <cfRule type="cellIs" dxfId="206" priority="39" stopIfTrue="1" operator="lessThan">
      <formula>$E$19</formula>
    </cfRule>
    <cfRule type="cellIs" dxfId="205" priority="40" stopIfTrue="1" operator="greaterThan">
      <formula>0</formula>
    </cfRule>
  </conditionalFormatting>
  <conditionalFormatting sqref="E20:K20">
    <cfRule type="cellIs" dxfId="204" priority="41" stopIfTrue="1" operator="lessThan">
      <formula>$E$20</formula>
    </cfRule>
    <cfRule type="cellIs" dxfId="203" priority="42" stopIfTrue="1" operator="greaterThan">
      <formula>0</formula>
    </cfRule>
  </conditionalFormatting>
  <conditionalFormatting sqref="E21:K21">
    <cfRule type="cellIs" dxfId="202" priority="43" stopIfTrue="1" operator="lessThan">
      <formula>$E$21</formula>
    </cfRule>
    <cfRule type="cellIs" dxfId="201" priority="44" stopIfTrue="1" operator="greaterThan">
      <formula>0</formula>
    </cfRule>
  </conditionalFormatting>
  <conditionalFormatting sqref="E22:K22">
    <cfRule type="cellIs" dxfId="200" priority="45" stopIfTrue="1" operator="lessThan">
      <formula>$E$22</formula>
    </cfRule>
    <cfRule type="cellIs" dxfId="199" priority="46" stopIfTrue="1" operator="greaterThan">
      <formula>0</formula>
    </cfRule>
  </conditionalFormatting>
  <conditionalFormatting sqref="C25:K25">
    <cfRule type="cellIs" dxfId="198" priority="47" stopIfTrue="1" operator="equal">
      <formula>$D$27</formula>
    </cfRule>
    <cfRule type="cellIs" dxfId="197" priority="48" stopIfTrue="1" operator="equal">
      <formula>$D$28</formula>
    </cfRule>
    <cfRule type="cellIs" dxfId="196" priority="49" stopIfTrue="1" operator="equal">
      <formula>$D$29</formula>
    </cfRule>
  </conditionalFormatting>
  <hyperlinks>
    <hyperlink ref="O3" r:id="rId1" xr:uid="{466AC769-01D7-43C3-B5CC-45CBB7D1A3DD}"/>
    <hyperlink ref="E3" r:id="rId2" display="Need Help using this ScoreCard?  Check out this training video." xr:uid="{66DE4594-37CE-4D56-B5AA-C0AB59F52166}"/>
    <hyperlink ref="D3" r:id="rId3" display="Need Help using this ScoreCard?  Check out this training video." xr:uid="{4FEA4CCA-978F-469A-8D51-44175BE9392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007B-B7E4-4D1C-94A0-63D05A783D0D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1" width="25.77734375" customWidth="1"/>
    <col min="12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107</v>
      </c>
      <c r="I6" s="1">
        <v>116</v>
      </c>
      <c r="J6" s="1">
        <v>128</v>
      </c>
      <c r="K6" s="1">
        <v>131</v>
      </c>
    </row>
    <row r="7" spans="1:69" x14ac:dyDescent="0.25">
      <c r="A7" s="19">
        <v>1010</v>
      </c>
      <c r="B7" s="19">
        <v>10583</v>
      </c>
      <c r="C7" s="18" t="s">
        <v>23</v>
      </c>
      <c r="D7" s="3" t="s">
        <v>24</v>
      </c>
      <c r="E7" s="3">
        <v>400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1010</v>
      </c>
      <c r="B8" s="19">
        <v>10584</v>
      </c>
      <c r="C8" s="3" t="s">
        <v>23</v>
      </c>
      <c r="D8" s="3" t="s">
        <v>25</v>
      </c>
      <c r="E8" s="3">
        <v>400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1010</v>
      </c>
      <c r="B9" s="19">
        <v>10585</v>
      </c>
      <c r="C9" s="3" t="s">
        <v>23</v>
      </c>
      <c r="D9" s="3" t="s">
        <v>26</v>
      </c>
      <c r="E9" s="3">
        <v>150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1010</v>
      </c>
      <c r="B10" s="19">
        <v>10587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1010</v>
      </c>
      <c r="B11" s="19">
        <v>10586</v>
      </c>
      <c r="C11" s="3" t="s">
        <v>23</v>
      </c>
      <c r="D11" s="3"/>
      <c r="E11" s="3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1010</v>
      </c>
      <c r="B12" s="19">
        <v>10598</v>
      </c>
      <c r="C12" s="3" t="s">
        <v>23</v>
      </c>
      <c r="D12" s="3" t="s">
        <v>28</v>
      </c>
      <c r="E12" s="3">
        <v>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1010</v>
      </c>
      <c r="B13" s="19">
        <v>10599</v>
      </c>
      <c r="C13" s="3" t="s">
        <v>23</v>
      </c>
      <c r="D13" s="3" t="s">
        <v>28</v>
      </c>
      <c r="E13" s="3">
        <v>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1010</v>
      </c>
      <c r="B14" s="19">
        <v>10588</v>
      </c>
      <c r="C14" s="21" t="s">
        <v>29</v>
      </c>
      <c r="D14" s="21" t="s">
        <v>30</v>
      </c>
      <c r="E14" s="21">
        <v>-10</v>
      </c>
      <c r="F14" s="22"/>
      <c r="G14" s="22"/>
      <c r="H14" s="22"/>
      <c r="I14" s="22"/>
      <c r="J14" s="22"/>
      <c r="K14" s="22"/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1010</v>
      </c>
      <c r="B15" s="19">
        <v>10589</v>
      </c>
      <c r="C15" s="21" t="s">
        <v>29</v>
      </c>
      <c r="D15" s="21" t="s">
        <v>31</v>
      </c>
      <c r="E15" s="21">
        <v>-1500</v>
      </c>
      <c r="F15" s="22"/>
      <c r="G15" s="22"/>
      <c r="H15" s="22"/>
      <c r="I15" s="22"/>
      <c r="J15" s="22"/>
      <c r="K15" s="22"/>
      <c r="L15" s="2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1010</v>
      </c>
      <c r="B16" s="19">
        <v>10590</v>
      </c>
      <c r="C16" s="21" t="s">
        <v>29</v>
      </c>
      <c r="D16" s="21" t="s">
        <v>32</v>
      </c>
      <c r="E16" s="21">
        <v>-50</v>
      </c>
      <c r="F16" s="22"/>
      <c r="G16" s="22"/>
      <c r="H16" s="22"/>
      <c r="I16" s="22"/>
      <c r="J16" s="22"/>
      <c r="K16" s="22"/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1010</v>
      </c>
      <c r="B17" s="19">
        <v>10591</v>
      </c>
      <c r="C17" s="21" t="s">
        <v>29</v>
      </c>
      <c r="D17" s="21" t="s">
        <v>33</v>
      </c>
      <c r="E17" s="21">
        <v>-30</v>
      </c>
      <c r="F17" s="22"/>
      <c r="G17" s="22"/>
      <c r="H17" s="22"/>
      <c r="I17" s="22"/>
      <c r="J17" s="22"/>
      <c r="K17" s="22"/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1010</v>
      </c>
      <c r="B18" s="19">
        <v>10592</v>
      </c>
      <c r="C18" s="21" t="s">
        <v>29</v>
      </c>
      <c r="D18" s="21" t="s">
        <v>34</v>
      </c>
      <c r="E18" s="21">
        <v>-30</v>
      </c>
      <c r="F18" s="22"/>
      <c r="G18" s="22"/>
      <c r="H18" s="22"/>
      <c r="I18" s="22"/>
      <c r="J18" s="22"/>
      <c r="K18" s="22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1010</v>
      </c>
      <c r="B19" s="19">
        <v>10593</v>
      </c>
      <c r="C19" s="21" t="s">
        <v>29</v>
      </c>
      <c r="D19" s="21" t="s">
        <v>35</v>
      </c>
      <c r="E19" s="21">
        <v>-30</v>
      </c>
      <c r="F19" s="22"/>
      <c r="G19" s="22"/>
      <c r="H19" s="22"/>
      <c r="I19" s="22"/>
      <c r="J19" s="22"/>
      <c r="K19" s="22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1010</v>
      </c>
      <c r="B20" s="19">
        <v>10594</v>
      </c>
      <c r="C20" s="21" t="s">
        <v>29</v>
      </c>
      <c r="D20" s="21" t="s">
        <v>36</v>
      </c>
      <c r="E20" s="21">
        <v>-10</v>
      </c>
      <c r="F20" s="22"/>
      <c r="G20" s="22"/>
      <c r="H20" s="22"/>
      <c r="I20" s="22"/>
      <c r="J20" s="22"/>
      <c r="K20" s="22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1010</v>
      </c>
      <c r="B21" s="19">
        <v>10595</v>
      </c>
      <c r="C21" s="21" t="s">
        <v>29</v>
      </c>
      <c r="D21" s="21" t="s">
        <v>37</v>
      </c>
      <c r="E21" s="21">
        <v>-30</v>
      </c>
      <c r="F21" s="22"/>
      <c r="G21" s="22"/>
      <c r="H21" s="22"/>
      <c r="I21" s="22"/>
      <c r="J21" s="22"/>
      <c r="K21" s="22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1010</v>
      </c>
      <c r="B22" s="19">
        <v>10596</v>
      </c>
      <c r="C22" s="21" t="s">
        <v>29</v>
      </c>
      <c r="D22" s="21" t="s">
        <v>38</v>
      </c>
      <c r="E22" s="21">
        <v>-800</v>
      </c>
      <c r="F22" s="22"/>
      <c r="G22" s="22"/>
      <c r="H22" s="22"/>
      <c r="I22" s="22"/>
      <c r="J22" s="22"/>
      <c r="K22" s="22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39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F25" s="23">
        <f>SUM($F$7:$F$22)</f>
        <v>0</v>
      </c>
      <c r="G25" s="23">
        <f>SUM($G$7:$G$22)</f>
        <v>0</v>
      </c>
      <c r="H25" s="23">
        <f>SUM($H$7:$H$22)</f>
        <v>0</v>
      </c>
      <c r="I25" s="23">
        <f>SUM($I$7:$I$22)</f>
        <v>0</v>
      </c>
      <c r="J25" s="23">
        <f>SUM($J$7:$J$22)</f>
        <v>0</v>
      </c>
      <c r="K25" s="23">
        <f>SUM($K$7:$K$22)</f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D26" s="24" t="s">
        <v>42</v>
      </c>
      <c r="E26" s="24" t="s">
        <v>43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E31" t="s">
        <v>46</v>
      </c>
      <c r="F31" s="31"/>
      <c r="G31" s="31"/>
      <c r="H31" s="31"/>
      <c r="I31" s="31"/>
      <c r="J31" s="31"/>
      <c r="K31" s="31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K7">
    <cfRule type="cellIs" dxfId="293" priority="1" stopIfTrue="1" operator="greaterThan">
      <formula>$E$7</formula>
    </cfRule>
    <cfRule type="cellIs" dxfId="292" priority="2" stopIfTrue="1" operator="equal">
      <formula>""</formula>
    </cfRule>
    <cfRule type="cellIs" dxfId="291" priority="3" stopIfTrue="1" operator="equal">
      <formula>0</formula>
    </cfRule>
    <cfRule type="cellIs" dxfId="290" priority="4" stopIfTrue="1" operator="lessThan">
      <formula>($E$7 * 0.25)</formula>
    </cfRule>
  </conditionalFormatting>
  <conditionalFormatting sqref="E8:K8">
    <cfRule type="cellIs" dxfId="289" priority="5" stopIfTrue="1" operator="greaterThan">
      <formula>$E$8</formula>
    </cfRule>
    <cfRule type="cellIs" dxfId="288" priority="6" stopIfTrue="1" operator="equal">
      <formula>""</formula>
    </cfRule>
    <cfRule type="cellIs" dxfId="287" priority="7" stopIfTrue="1" operator="equal">
      <formula>0</formula>
    </cfRule>
    <cfRule type="cellIs" dxfId="286" priority="8" stopIfTrue="1" operator="lessThan">
      <formula>($E$8 * 0.25)</formula>
    </cfRule>
  </conditionalFormatting>
  <conditionalFormatting sqref="E9:K9">
    <cfRule type="cellIs" dxfId="285" priority="9" stopIfTrue="1" operator="greaterThan">
      <formula>$E$9</formula>
    </cfRule>
    <cfRule type="cellIs" dxfId="284" priority="10" stopIfTrue="1" operator="equal">
      <formula>""</formula>
    </cfRule>
    <cfRule type="cellIs" dxfId="283" priority="11" stopIfTrue="1" operator="equal">
      <formula>0</formula>
    </cfRule>
    <cfRule type="cellIs" dxfId="282" priority="12" stopIfTrue="1" operator="lessThan">
      <formula>($E$9 * 0.25)</formula>
    </cfRule>
  </conditionalFormatting>
  <conditionalFormatting sqref="E10:K10">
    <cfRule type="cellIs" dxfId="281" priority="13" stopIfTrue="1" operator="greaterThan">
      <formula>$E$10</formula>
    </cfRule>
    <cfRule type="cellIs" dxfId="280" priority="14" stopIfTrue="1" operator="equal">
      <formula>""</formula>
    </cfRule>
    <cfRule type="cellIs" dxfId="279" priority="15" stopIfTrue="1" operator="equal">
      <formula>0</formula>
    </cfRule>
    <cfRule type="cellIs" dxfId="278" priority="16" stopIfTrue="1" operator="lessThan">
      <formula>($E$10 * 0.25)</formula>
    </cfRule>
  </conditionalFormatting>
  <conditionalFormatting sqref="E11:K11">
    <cfRule type="cellIs" dxfId="277" priority="17" stopIfTrue="1" operator="greaterThan">
      <formula>$E$11</formula>
    </cfRule>
    <cfRule type="cellIs" dxfId="276" priority="18" stopIfTrue="1" operator="equal">
      <formula>""</formula>
    </cfRule>
    <cfRule type="cellIs" dxfId="275" priority="19" stopIfTrue="1" operator="equal">
      <formula>0</formula>
    </cfRule>
    <cfRule type="cellIs" dxfId="274" priority="20" stopIfTrue="1" operator="lessThan">
      <formula>($E$11 * 0.25)</formula>
    </cfRule>
  </conditionalFormatting>
  <conditionalFormatting sqref="E12:K12">
    <cfRule type="cellIs" dxfId="273" priority="21" stopIfTrue="1" operator="greaterThan">
      <formula>$E$12</formula>
    </cfRule>
    <cfRule type="cellIs" dxfId="272" priority="22" stopIfTrue="1" operator="equal">
      <formula>""</formula>
    </cfRule>
    <cfRule type="cellIs" dxfId="271" priority="23" stopIfTrue="1" operator="equal">
      <formula>0</formula>
    </cfRule>
    <cfRule type="cellIs" dxfId="270" priority="24" stopIfTrue="1" operator="lessThan">
      <formula>($E$12 * 0.25)</formula>
    </cfRule>
  </conditionalFormatting>
  <conditionalFormatting sqref="E13:K13">
    <cfRule type="cellIs" dxfId="269" priority="25" stopIfTrue="1" operator="greaterThan">
      <formula>$E$13</formula>
    </cfRule>
    <cfRule type="cellIs" dxfId="268" priority="26" stopIfTrue="1" operator="equal">
      <formula>""</formula>
    </cfRule>
    <cfRule type="cellIs" dxfId="267" priority="27" stopIfTrue="1" operator="equal">
      <formula>0</formula>
    </cfRule>
    <cfRule type="cellIs" dxfId="266" priority="28" stopIfTrue="1" operator="lessThan">
      <formula>($E$13 * 0.25)</formula>
    </cfRule>
  </conditionalFormatting>
  <conditionalFormatting sqref="E14:K14">
    <cfRule type="cellIs" dxfId="265" priority="29" stopIfTrue="1" operator="lessThan">
      <formula>$E$14</formula>
    </cfRule>
    <cfRule type="cellIs" dxfId="264" priority="30" stopIfTrue="1" operator="greaterThan">
      <formula>0</formula>
    </cfRule>
  </conditionalFormatting>
  <conditionalFormatting sqref="E15:K15">
    <cfRule type="cellIs" dxfId="263" priority="31" stopIfTrue="1" operator="lessThan">
      <formula>$E$15</formula>
    </cfRule>
    <cfRule type="cellIs" dxfId="262" priority="32" stopIfTrue="1" operator="greaterThan">
      <formula>0</formula>
    </cfRule>
  </conditionalFormatting>
  <conditionalFormatting sqref="E16:K16">
    <cfRule type="cellIs" dxfId="261" priority="33" stopIfTrue="1" operator="lessThan">
      <formula>$E$16</formula>
    </cfRule>
    <cfRule type="cellIs" dxfId="260" priority="34" stopIfTrue="1" operator="greaterThan">
      <formula>0</formula>
    </cfRule>
  </conditionalFormatting>
  <conditionalFormatting sqref="E17:K17">
    <cfRule type="cellIs" dxfId="259" priority="35" stopIfTrue="1" operator="lessThan">
      <formula>$E$17</formula>
    </cfRule>
    <cfRule type="cellIs" dxfId="258" priority="36" stopIfTrue="1" operator="greaterThan">
      <formula>0</formula>
    </cfRule>
  </conditionalFormatting>
  <conditionalFormatting sqref="E18:K18">
    <cfRule type="cellIs" dxfId="257" priority="37" stopIfTrue="1" operator="lessThan">
      <formula>$E$18</formula>
    </cfRule>
    <cfRule type="cellIs" dxfId="256" priority="38" stopIfTrue="1" operator="greaterThan">
      <formula>0</formula>
    </cfRule>
  </conditionalFormatting>
  <conditionalFormatting sqref="E19:K19">
    <cfRule type="cellIs" dxfId="255" priority="39" stopIfTrue="1" operator="lessThan">
      <formula>$E$19</formula>
    </cfRule>
    <cfRule type="cellIs" dxfId="254" priority="40" stopIfTrue="1" operator="greaterThan">
      <formula>0</formula>
    </cfRule>
  </conditionalFormatting>
  <conditionalFormatting sqref="E20:K20">
    <cfRule type="cellIs" dxfId="253" priority="41" stopIfTrue="1" operator="lessThan">
      <formula>$E$20</formula>
    </cfRule>
    <cfRule type="cellIs" dxfId="252" priority="42" stopIfTrue="1" operator="greaterThan">
      <formula>0</formula>
    </cfRule>
  </conditionalFormatting>
  <conditionalFormatting sqref="E21:K21">
    <cfRule type="cellIs" dxfId="251" priority="43" stopIfTrue="1" operator="lessThan">
      <formula>$E$21</formula>
    </cfRule>
    <cfRule type="cellIs" dxfId="250" priority="44" stopIfTrue="1" operator="greaterThan">
      <formula>0</formula>
    </cfRule>
  </conditionalFormatting>
  <conditionalFormatting sqref="E22:K22">
    <cfRule type="cellIs" dxfId="249" priority="45" stopIfTrue="1" operator="lessThan">
      <formula>$E$22</formula>
    </cfRule>
    <cfRule type="cellIs" dxfId="248" priority="46" stopIfTrue="1" operator="greaterThan">
      <formula>0</formula>
    </cfRule>
  </conditionalFormatting>
  <conditionalFormatting sqref="C25:K25">
    <cfRule type="cellIs" dxfId="247" priority="47" stopIfTrue="1" operator="equal">
      <formula>$D$27</formula>
    </cfRule>
    <cfRule type="cellIs" dxfId="246" priority="48" stopIfTrue="1" operator="equal">
      <formula>$D$28</formula>
    </cfRule>
    <cfRule type="cellIs" dxfId="245" priority="49" stopIfTrue="1" operator="equal">
      <formula>$D$29</formula>
    </cfRule>
  </conditionalFormatting>
  <hyperlinks>
    <hyperlink ref="O3" r:id="rId1" xr:uid="{961AD729-A63C-41E9-BA60-B8A69AB9A471}"/>
    <hyperlink ref="E3" r:id="rId2" display="Need Help using this ScoreCard?  Check out this training video." xr:uid="{5DF9F122-1956-4CE3-ADB4-9D762DA3E4F5}"/>
    <hyperlink ref="D3" r:id="rId3" display="Need Help using this ScoreCard?  Check out this training video." xr:uid="{24A3C783-271F-4275-B096-AFEE9A836B22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4470-F010-4CD9-B5C7-B3CDEDADC284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K22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11" width="12.77734375" customWidth="1"/>
    <col min="12" max="31" width="11.109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48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47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107</v>
      </c>
      <c r="I6" s="35">
        <v>116</v>
      </c>
      <c r="J6" s="35">
        <v>128</v>
      </c>
      <c r="K6" s="35">
        <v>131</v>
      </c>
    </row>
    <row r="7" spans="1:69" ht="30" x14ac:dyDescent="0.5">
      <c r="A7" s="19">
        <v>1010</v>
      </c>
      <c r="B7" s="19">
        <v>10583</v>
      </c>
      <c r="C7" s="18" t="s">
        <v>23</v>
      </c>
      <c r="D7" s="3" t="s">
        <v>24</v>
      </c>
      <c r="E7" s="3">
        <v>400</v>
      </c>
      <c r="F7" s="36"/>
      <c r="G7" s="36"/>
      <c r="H7" s="36"/>
      <c r="I7" s="36"/>
      <c r="J7" s="36"/>
      <c r="K7" s="3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1010</v>
      </c>
      <c r="B8" s="19">
        <v>10584</v>
      </c>
      <c r="C8" s="3" t="s">
        <v>23</v>
      </c>
      <c r="D8" s="3" t="s">
        <v>25</v>
      </c>
      <c r="E8" s="3">
        <v>400</v>
      </c>
      <c r="F8" s="36"/>
      <c r="G8" s="36"/>
      <c r="H8" s="36"/>
      <c r="I8" s="36"/>
      <c r="J8" s="36"/>
      <c r="K8" s="3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1010</v>
      </c>
      <c r="B9" s="19">
        <v>10585</v>
      </c>
      <c r="C9" s="3" t="s">
        <v>23</v>
      </c>
      <c r="D9" s="3" t="s">
        <v>26</v>
      </c>
      <c r="E9" s="3">
        <v>150</v>
      </c>
      <c r="F9" s="36"/>
      <c r="G9" s="36"/>
      <c r="H9" s="36"/>
      <c r="I9" s="36"/>
      <c r="J9" s="36"/>
      <c r="K9" s="3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1010</v>
      </c>
      <c r="B10" s="19">
        <v>10587</v>
      </c>
      <c r="C10" s="3" t="s">
        <v>23</v>
      </c>
      <c r="D10" s="3" t="s">
        <v>27</v>
      </c>
      <c r="E10" s="3">
        <v>50</v>
      </c>
      <c r="F10" s="36"/>
      <c r="G10" s="36"/>
      <c r="H10" s="36"/>
      <c r="I10" s="36"/>
      <c r="J10" s="36"/>
      <c r="K10" s="3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1010</v>
      </c>
      <c r="B11" s="19">
        <v>10586</v>
      </c>
      <c r="C11" s="3" t="s">
        <v>23</v>
      </c>
      <c r="D11" s="3"/>
      <c r="E11" s="3"/>
      <c r="F11" s="36"/>
      <c r="G11" s="36"/>
      <c r="H11" s="36"/>
      <c r="I11" s="36"/>
      <c r="J11" s="36"/>
      <c r="K11" s="3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1010</v>
      </c>
      <c r="B12" s="19">
        <v>10598</v>
      </c>
      <c r="C12" s="3" t="s">
        <v>23</v>
      </c>
      <c r="D12" s="3" t="s">
        <v>28</v>
      </c>
      <c r="E12" s="3">
        <v>0</v>
      </c>
      <c r="F12" s="36"/>
      <c r="G12" s="36"/>
      <c r="H12" s="36"/>
      <c r="I12" s="36"/>
      <c r="J12" s="36"/>
      <c r="K12" s="3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1010</v>
      </c>
      <c r="B13" s="19">
        <v>10599</v>
      </c>
      <c r="C13" s="3" t="s">
        <v>23</v>
      </c>
      <c r="D13" s="3" t="s">
        <v>28</v>
      </c>
      <c r="E13" s="3">
        <v>0</v>
      </c>
      <c r="F13" s="36"/>
      <c r="G13" s="36"/>
      <c r="H13" s="36"/>
      <c r="I13" s="36"/>
      <c r="J13" s="36"/>
      <c r="K13" s="3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1010</v>
      </c>
      <c r="B14" s="19">
        <v>10588</v>
      </c>
      <c r="C14" s="21" t="s">
        <v>29</v>
      </c>
      <c r="D14" s="21" t="s">
        <v>30</v>
      </c>
      <c r="E14" s="21">
        <v>-10</v>
      </c>
      <c r="F14" s="36"/>
      <c r="G14" s="36"/>
      <c r="H14" s="36"/>
      <c r="I14" s="36"/>
      <c r="J14" s="36"/>
      <c r="K14" s="36"/>
      <c r="L14" s="22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1010</v>
      </c>
      <c r="B15" s="19">
        <v>10589</v>
      </c>
      <c r="C15" s="21" t="s">
        <v>29</v>
      </c>
      <c r="D15" s="21" t="s">
        <v>31</v>
      </c>
      <c r="E15" s="21">
        <v>-1500</v>
      </c>
      <c r="F15" s="36"/>
      <c r="G15" s="36"/>
      <c r="H15" s="36"/>
      <c r="I15" s="36"/>
      <c r="J15" s="36"/>
      <c r="K15" s="36"/>
      <c r="L15" s="2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1010</v>
      </c>
      <c r="B16" s="19">
        <v>10590</v>
      </c>
      <c r="C16" s="21" t="s">
        <v>29</v>
      </c>
      <c r="D16" s="21" t="s">
        <v>32</v>
      </c>
      <c r="E16" s="21">
        <v>-50</v>
      </c>
      <c r="F16" s="36"/>
      <c r="G16" s="36"/>
      <c r="H16" s="36"/>
      <c r="I16" s="36"/>
      <c r="J16" s="36"/>
      <c r="K16" s="36"/>
      <c r="L16" s="22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1010</v>
      </c>
      <c r="B17" s="19">
        <v>10591</v>
      </c>
      <c r="C17" s="21" t="s">
        <v>29</v>
      </c>
      <c r="D17" s="21" t="s">
        <v>33</v>
      </c>
      <c r="E17" s="21">
        <v>-30</v>
      </c>
      <c r="F17" s="36"/>
      <c r="G17" s="36"/>
      <c r="H17" s="36"/>
      <c r="I17" s="36"/>
      <c r="J17" s="36"/>
      <c r="K17" s="36"/>
      <c r="L17" s="22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1010</v>
      </c>
      <c r="B18" s="19">
        <v>10592</v>
      </c>
      <c r="C18" s="21" t="s">
        <v>29</v>
      </c>
      <c r="D18" s="21" t="s">
        <v>34</v>
      </c>
      <c r="E18" s="21">
        <v>-30</v>
      </c>
      <c r="F18" s="36"/>
      <c r="G18" s="36"/>
      <c r="H18" s="36"/>
      <c r="I18" s="36"/>
      <c r="J18" s="36"/>
      <c r="K18" s="36"/>
      <c r="L18" s="22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1010</v>
      </c>
      <c r="B19" s="19">
        <v>10593</v>
      </c>
      <c r="C19" s="21" t="s">
        <v>29</v>
      </c>
      <c r="D19" s="21" t="s">
        <v>35</v>
      </c>
      <c r="E19" s="21">
        <v>-30</v>
      </c>
      <c r="F19" s="36"/>
      <c r="G19" s="36"/>
      <c r="H19" s="36"/>
      <c r="I19" s="36"/>
      <c r="J19" s="36"/>
      <c r="K19" s="36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1010</v>
      </c>
      <c r="B20" s="19">
        <v>10594</v>
      </c>
      <c r="C20" s="21" t="s">
        <v>29</v>
      </c>
      <c r="D20" s="21" t="s">
        <v>36</v>
      </c>
      <c r="E20" s="21">
        <v>-10</v>
      </c>
      <c r="F20" s="36"/>
      <c r="G20" s="36"/>
      <c r="H20" s="36"/>
      <c r="I20" s="36"/>
      <c r="J20" s="36"/>
      <c r="K20" s="36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1010</v>
      </c>
      <c r="B21" s="19">
        <v>10595</v>
      </c>
      <c r="C21" s="21" t="s">
        <v>29</v>
      </c>
      <c r="D21" s="21" t="s">
        <v>37</v>
      </c>
      <c r="E21" s="21">
        <v>-30</v>
      </c>
      <c r="F21" s="36"/>
      <c r="G21" s="36"/>
      <c r="H21" s="36"/>
      <c r="I21" s="36"/>
      <c r="J21" s="36"/>
      <c r="K21" s="36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1010</v>
      </c>
      <c r="B22" s="19">
        <v>10596</v>
      </c>
      <c r="C22" s="21" t="s">
        <v>29</v>
      </c>
      <c r="D22" s="21" t="s">
        <v>38</v>
      </c>
      <c r="E22" s="21">
        <v>-800</v>
      </c>
      <c r="F22" s="36"/>
      <c r="G22" s="36"/>
      <c r="H22" s="36"/>
      <c r="I22" s="36"/>
      <c r="J22" s="36"/>
      <c r="K22" s="36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C24" t="s">
        <v>39</v>
      </c>
      <c r="E24">
        <f>SUMIF($E$6:$E$22, "&gt;0")</f>
        <v>1000</v>
      </c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F25" s="23">
        <f>SUM($F$7:$F$22)</f>
        <v>0</v>
      </c>
      <c r="G25" s="23">
        <f>SUM($G$7:$G$22)</f>
        <v>0</v>
      </c>
      <c r="H25" s="23">
        <f>SUM($H$7:$H$22)</f>
        <v>0</v>
      </c>
      <c r="I25" s="23">
        <f>SUM($I$7:$I$22)</f>
        <v>0</v>
      </c>
      <c r="J25" s="23">
        <f>SUM($J$7:$J$22)</f>
        <v>0</v>
      </c>
      <c r="K25" s="23">
        <f>SUM($K$7:$K$22)</f>
        <v>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/>
      <c r="D26" s="24" t="s">
        <v>42</v>
      </c>
      <c r="E26" s="24" t="s">
        <v>43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41</v>
      </c>
      <c r="D27" s="25">
        <f>LARGE($F$25:$K$25,1)</f>
        <v>0</v>
      </c>
      <c r="E27">
        <f>INDEX($F$6:$K$6,MATCH($D$27,$F$25:$K$25,0))</f>
        <v>101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44</v>
      </c>
      <c r="D28" s="20">
        <f>LARGE($F$25:$K$25,2)</f>
        <v>0</v>
      </c>
      <c r="E28">
        <f>INDEX($F$6:$K$6,MATCH($D$28,$F$25:$K$25,0))</f>
        <v>101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45</v>
      </c>
      <c r="D29" s="26">
        <f>LARGE($F$25:$K$25,3)</f>
        <v>0</v>
      </c>
      <c r="E29">
        <f>INDEX($F$6:$K$6,MATCH($D$29,$F$25:$K$25,0))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3.8" x14ac:dyDescent="0.25">
      <c r="D30" s="27">
        <f>LARGE($F$25:$K$25,4)</f>
        <v>0</v>
      </c>
      <c r="E30" s="29" t="str">
        <f>IF( OR( EXACT( $D$27,$D$28 ), EXACT($D$28,$D$29 ), EXACT($D$29,$D$30 )),"** TIE **", " ")</f>
        <v>** TIE **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00.05" customHeight="1" x14ac:dyDescent="0.25">
      <c r="E31" s="30" t="s">
        <v>46</v>
      </c>
      <c r="F31" s="34" t="str">
        <f>Judge1!F31 &amp; " " &amp; Judge2!F31 &amp; " " &amp; Judge3!F31 &amp; " " &amp; Judge4!F31 &amp; " " &amp; Judge5!F31</f>
        <v xml:space="preserve">    </v>
      </c>
      <c r="G31" s="31" t="str">
        <f>Judge1!G31 &amp; " " &amp; Judge2!G31 &amp; " " &amp; Judge3!G31 &amp; " " &amp; Judge4!G31 &amp; " " &amp; Judge5!G31</f>
        <v xml:space="preserve">    </v>
      </c>
      <c r="H31" s="31" t="str">
        <f>Judge1!H31 &amp; " " &amp; Judge2!H31 &amp; " " &amp; Judge3!H31 &amp; " " &amp; Judge4!H31 &amp; " " &amp; Judge5!H31</f>
        <v xml:space="preserve">    </v>
      </c>
      <c r="I31" s="31" t="str">
        <f>Judge1!I31 &amp; " " &amp; Judge2!I31 &amp; " " &amp; Judge3!I31 &amp; " " &amp; Judge4!I31 &amp; " " &amp; Judge5!I31</f>
        <v xml:space="preserve">    </v>
      </c>
      <c r="J31" s="31" t="str">
        <f>Judge1!J31 &amp; " " &amp; Judge2!J31 &amp; " " &amp; Judge3!J31 &amp; " " &amp; Judge4!J31 &amp; " " &amp; Judge5!J31</f>
        <v xml:space="preserve">    </v>
      </c>
      <c r="K31" s="31" t="str">
        <f>Judge1!K31 &amp; " " &amp; Judge2!K31 &amp; " " &amp; Judge3!K31 &amp; " " &amp; Judge4!K31 &amp; " " &amp; Judge5!K31</f>
        <v xml:space="preserve">    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48" priority="1" stopIfTrue="1" operator="greaterThan">
      <formula>$E$7</formula>
    </cfRule>
    <cfRule type="cellIs" dxfId="47" priority="2" stopIfTrue="1" operator="equal">
      <formula>""</formula>
    </cfRule>
    <cfRule type="cellIs" dxfId="46" priority="3" stopIfTrue="1" operator="equal">
      <formula>0</formula>
    </cfRule>
    <cfRule type="cellIs" dxfId="45" priority="4" stopIfTrue="1" operator="lessThan">
      <formula>($E$7 * 0.25)</formula>
    </cfRule>
  </conditionalFormatting>
  <conditionalFormatting sqref="E8">
    <cfRule type="cellIs" dxfId="44" priority="5" stopIfTrue="1" operator="greaterThan">
      <formula>$E$8</formula>
    </cfRule>
    <cfRule type="cellIs" dxfId="43" priority="6" stopIfTrue="1" operator="equal">
      <formula>""</formula>
    </cfRule>
    <cfRule type="cellIs" dxfId="42" priority="7" stopIfTrue="1" operator="equal">
      <formula>0</formula>
    </cfRule>
    <cfRule type="cellIs" dxfId="41" priority="8" stopIfTrue="1" operator="lessThan">
      <formula>($E$8 * 0.25)</formula>
    </cfRule>
  </conditionalFormatting>
  <conditionalFormatting sqref="E9">
    <cfRule type="cellIs" dxfId="40" priority="9" stopIfTrue="1" operator="greaterThan">
      <formula>$E$9</formula>
    </cfRule>
    <cfRule type="cellIs" dxfId="39" priority="10" stopIfTrue="1" operator="equal">
      <formula>""</formula>
    </cfRule>
    <cfRule type="cellIs" dxfId="38" priority="11" stopIfTrue="1" operator="equal">
      <formula>0</formula>
    </cfRule>
    <cfRule type="cellIs" dxfId="37" priority="12" stopIfTrue="1" operator="lessThan">
      <formula>($E$9 * 0.25)</formula>
    </cfRule>
  </conditionalFormatting>
  <conditionalFormatting sqref="E10">
    <cfRule type="cellIs" dxfId="36" priority="13" stopIfTrue="1" operator="greaterThan">
      <formula>$E$10</formula>
    </cfRule>
    <cfRule type="cellIs" dxfId="35" priority="14" stopIfTrue="1" operator="equal">
      <formula>""</formula>
    </cfRule>
    <cfRule type="cellIs" dxfId="34" priority="15" stopIfTrue="1" operator="equal">
      <formula>0</formula>
    </cfRule>
    <cfRule type="cellIs" dxfId="33" priority="16" stopIfTrue="1" operator="lessThan">
      <formula>($E$10 * 0.25)</formula>
    </cfRule>
  </conditionalFormatting>
  <conditionalFormatting sqref="E11">
    <cfRule type="cellIs" dxfId="32" priority="17" stopIfTrue="1" operator="greaterThan">
      <formula>$E$11</formula>
    </cfRule>
    <cfRule type="cellIs" dxfId="31" priority="18" stopIfTrue="1" operator="equal">
      <formula>""</formula>
    </cfRule>
    <cfRule type="cellIs" dxfId="30" priority="19" stopIfTrue="1" operator="equal">
      <formula>0</formula>
    </cfRule>
    <cfRule type="cellIs" dxfId="29" priority="20" stopIfTrue="1" operator="lessThan">
      <formula>($E$11 * 0.25)</formula>
    </cfRule>
  </conditionalFormatting>
  <conditionalFormatting sqref="E12">
    <cfRule type="cellIs" dxfId="28" priority="21" stopIfTrue="1" operator="greaterThan">
      <formula>$E$12</formula>
    </cfRule>
    <cfRule type="cellIs" dxfId="27" priority="22" stopIfTrue="1" operator="equal">
      <formula>""</formula>
    </cfRule>
    <cfRule type="cellIs" dxfId="26" priority="23" stopIfTrue="1" operator="equal">
      <formula>0</formula>
    </cfRule>
    <cfRule type="cellIs" dxfId="25" priority="24" stopIfTrue="1" operator="lessThan">
      <formula>($E$12 * 0.25)</formula>
    </cfRule>
  </conditionalFormatting>
  <conditionalFormatting sqref="E13">
    <cfRule type="cellIs" dxfId="24" priority="25" stopIfTrue="1" operator="greaterThan">
      <formula>$E$13</formula>
    </cfRule>
    <cfRule type="cellIs" dxfId="23" priority="26" stopIfTrue="1" operator="equal">
      <formula>""</formula>
    </cfRule>
    <cfRule type="cellIs" dxfId="22" priority="27" stopIfTrue="1" operator="equal">
      <formula>0</formula>
    </cfRule>
    <cfRule type="cellIs" dxfId="21" priority="28" stopIfTrue="1" operator="lessThan">
      <formula>($E$13 * 0.25)</formula>
    </cfRule>
  </conditionalFormatting>
  <conditionalFormatting sqref="E14">
    <cfRule type="cellIs" dxfId="20" priority="29" stopIfTrue="1" operator="lessThan">
      <formula>$E$14</formula>
    </cfRule>
    <cfRule type="cellIs" dxfId="19" priority="30" stopIfTrue="1" operator="greaterThan">
      <formula>0</formula>
    </cfRule>
  </conditionalFormatting>
  <conditionalFormatting sqref="E15">
    <cfRule type="cellIs" dxfId="18" priority="31" stopIfTrue="1" operator="lessThan">
      <formula>$E$15</formula>
    </cfRule>
    <cfRule type="cellIs" dxfId="17" priority="32" stopIfTrue="1" operator="greaterThan">
      <formula>0</formula>
    </cfRule>
  </conditionalFormatting>
  <conditionalFormatting sqref="E16">
    <cfRule type="cellIs" dxfId="16" priority="33" stopIfTrue="1" operator="lessThan">
      <formula>$E$16</formula>
    </cfRule>
    <cfRule type="cellIs" dxfId="15" priority="34" stopIfTrue="1" operator="greaterThan">
      <formula>0</formula>
    </cfRule>
  </conditionalFormatting>
  <conditionalFormatting sqref="E17">
    <cfRule type="cellIs" dxfId="14" priority="35" stopIfTrue="1" operator="lessThan">
      <formula>$E$17</formula>
    </cfRule>
    <cfRule type="cellIs" dxfId="13" priority="36" stopIfTrue="1" operator="greaterThan">
      <formula>0</formula>
    </cfRule>
  </conditionalFormatting>
  <conditionalFormatting sqref="E18">
    <cfRule type="cellIs" dxfId="12" priority="37" stopIfTrue="1" operator="lessThan">
      <formula>$E$18</formula>
    </cfRule>
    <cfRule type="cellIs" dxfId="11" priority="38" stopIfTrue="1" operator="greaterThan">
      <formula>0</formula>
    </cfRule>
  </conditionalFormatting>
  <conditionalFormatting sqref="E19">
    <cfRule type="cellIs" dxfId="10" priority="39" stopIfTrue="1" operator="lessThan">
      <formula>$E$19</formula>
    </cfRule>
    <cfRule type="cellIs" dxfId="9" priority="40" stopIfTrue="1" operator="greaterThan">
      <formula>0</formula>
    </cfRule>
  </conditionalFormatting>
  <conditionalFormatting sqref="E20">
    <cfRule type="cellIs" dxfId="8" priority="41" stopIfTrue="1" operator="lessThan">
      <formula>$E$20</formula>
    </cfRule>
    <cfRule type="cellIs" dxfId="7" priority="42" stopIfTrue="1" operator="greaterThan">
      <formula>0</formula>
    </cfRule>
  </conditionalFormatting>
  <conditionalFormatting sqref="E21">
    <cfRule type="cellIs" dxfId="6" priority="43" stopIfTrue="1" operator="lessThan">
      <formula>$E$21</formula>
    </cfRule>
    <cfRule type="cellIs" dxfId="5" priority="44" stopIfTrue="1" operator="greaterThan">
      <formula>0</formula>
    </cfRule>
  </conditionalFormatting>
  <conditionalFormatting sqref="E22">
    <cfRule type="cellIs" dxfId="4" priority="45" stopIfTrue="1" operator="lessThan">
      <formula>$E$22</formula>
    </cfRule>
    <cfRule type="cellIs" dxfId="3" priority="46" stopIfTrue="1" operator="greaterThan">
      <formula>0</formula>
    </cfRule>
  </conditionalFormatting>
  <conditionalFormatting sqref="C25:K25">
    <cfRule type="cellIs" dxfId="2" priority="47" stopIfTrue="1" operator="equal">
      <formula>$D$27</formula>
    </cfRule>
    <cfRule type="cellIs" dxfId="1" priority="48" stopIfTrue="1" operator="equal">
      <formula>$D$28</formula>
    </cfRule>
    <cfRule type="cellIs" dxfId="0" priority="49" stopIfTrue="1" operator="equal">
      <formula>$D$29</formula>
    </cfRule>
  </conditionalFormatting>
  <hyperlinks>
    <hyperlink ref="O3" r:id="rId1" xr:uid="{E9385061-D197-44A9-AA44-B8E9CF62D10C}"/>
    <hyperlink ref="E3" r:id="rId2" display="Need Help using this ScoreCard?  Check out this training video." xr:uid="{45BE1F9B-F30D-40DB-9FB7-3610672CF52D}"/>
    <hyperlink ref="D3" r:id="rId3" display="Need Help using this ScoreCard?  Check out this training video." xr:uid="{49F46EB3-7089-466A-8B8B-87B1E105A6C7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2019-07-16T23:30:22Z</dcterms:modified>
</cp:coreProperties>
</file>